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N:\CANS\SNP\NonProgram Foods\"/>
    </mc:Choice>
  </mc:AlternateContent>
  <xr:revisionPtr revIDLastSave="0" documentId="13_ncr:1_{1BAED5AC-9054-4475-BBAB-0212B6869834}" xr6:coauthVersionLast="47" xr6:coauthVersionMax="47" xr10:uidLastSave="{00000000-0000-0000-0000-000000000000}"/>
  <bookViews>
    <workbookView xWindow="-120" yWindow="-120" windowWidth="29040" windowHeight="15720" tabRatio="878" xr2:uid="{00000000-000D-0000-FFFF-FFFF00000000}"/>
  </bookViews>
  <sheets>
    <sheet name="Instructions" sheetId="3" r:id="rId1"/>
    <sheet name="Example" sheetId="28" r:id="rId2"/>
    <sheet name="1. Breakfast Fillable" sheetId="27" r:id="rId3"/>
    <sheet name="2. Lunch Fillable" sheetId="6" r:id="rId4"/>
    <sheet name="A la Carte Example" sheetId="22" r:id="rId5"/>
    <sheet name="3. A la Carte Fillable" sheetId="25" r:id="rId6"/>
    <sheet name="4. Program Food Revenue" sheetId="7" r:id="rId7"/>
    <sheet name="5. Totals" sheetId="12" r:id="rId8"/>
    <sheet name="Recipe Cost Analysis Example" sheetId="13" r:id="rId9"/>
    <sheet name="Recipe Cost Analysis Fillable" sheetId="14" r:id="rId10"/>
    <sheet name="Recipe Cost Analysis 2" sheetId="20" r:id="rId11"/>
    <sheet name="Recipe Cost Analysis 3" sheetId="21"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23" i="28" l="1"/>
  <c r="H322" i="28"/>
  <c r="H321" i="28"/>
  <c r="E320" i="28"/>
  <c r="AF167" i="28" s="1"/>
  <c r="H319" i="28"/>
  <c r="H318" i="28"/>
  <c r="H317" i="28"/>
  <c r="H316" i="28"/>
  <c r="H315" i="28"/>
  <c r="H314" i="28"/>
  <c r="E313" i="28"/>
  <c r="AE167" i="28" s="1"/>
  <c r="H312" i="28"/>
  <c r="H311" i="28"/>
  <c r="H310" i="28"/>
  <c r="H309" i="28"/>
  <c r="H308" i="28"/>
  <c r="H307" i="28"/>
  <c r="E306" i="28"/>
  <c r="AD167" i="28" s="1"/>
  <c r="H305" i="28"/>
  <c r="H304" i="28"/>
  <c r="H303" i="28"/>
  <c r="H302" i="28"/>
  <c r="H301" i="28"/>
  <c r="H300" i="28"/>
  <c r="E299" i="28"/>
  <c r="AC167" i="28" s="1"/>
  <c r="H298" i="28"/>
  <c r="H297" i="28"/>
  <c r="H296" i="28"/>
  <c r="H295" i="28"/>
  <c r="H294" i="28"/>
  <c r="H293" i="28"/>
  <c r="H290" i="28"/>
  <c r="H289" i="28"/>
  <c r="H288" i="28"/>
  <c r="E287" i="28"/>
  <c r="AF166" i="28" s="1"/>
  <c r="H286" i="28"/>
  <c r="H285" i="28"/>
  <c r="H284" i="28"/>
  <c r="H283" i="28"/>
  <c r="H282" i="28"/>
  <c r="H281" i="28"/>
  <c r="E280" i="28"/>
  <c r="H279" i="28"/>
  <c r="H278" i="28"/>
  <c r="H277" i="28"/>
  <c r="H276" i="28"/>
  <c r="H275" i="28"/>
  <c r="H274" i="28"/>
  <c r="E273" i="28"/>
  <c r="AD166" i="28" s="1"/>
  <c r="H272" i="28"/>
  <c r="H271" i="28"/>
  <c r="H270" i="28"/>
  <c r="H269" i="28"/>
  <c r="H268" i="28"/>
  <c r="H267" i="28"/>
  <c r="E266" i="28"/>
  <c r="AC166" i="28" s="1"/>
  <c r="H265" i="28"/>
  <c r="H264" i="28"/>
  <c r="H263" i="28"/>
  <c r="H262" i="28"/>
  <c r="H261" i="28"/>
  <c r="H260" i="28"/>
  <c r="H257" i="28"/>
  <c r="H256" i="28"/>
  <c r="H255" i="28"/>
  <c r="E254" i="28"/>
  <c r="AF165" i="28" s="1"/>
  <c r="H253" i="28"/>
  <c r="H252" i="28"/>
  <c r="H251" i="28"/>
  <c r="H250" i="28"/>
  <c r="H249" i="28"/>
  <c r="H248" i="28"/>
  <c r="H254" i="28" s="1"/>
  <c r="E247" i="28"/>
  <c r="AE165" i="28" s="1"/>
  <c r="H246" i="28"/>
  <c r="H245" i="28"/>
  <c r="H244" i="28"/>
  <c r="H243" i="28"/>
  <c r="H242" i="28"/>
  <c r="H241" i="28"/>
  <c r="E240" i="28"/>
  <c r="AD165" i="28" s="1"/>
  <c r="H239" i="28"/>
  <c r="H238" i="28"/>
  <c r="H237" i="28"/>
  <c r="H236" i="28"/>
  <c r="H235" i="28"/>
  <c r="H234" i="28"/>
  <c r="E233" i="28"/>
  <c r="H232" i="28"/>
  <c r="H231" i="28"/>
  <c r="H230" i="28"/>
  <c r="H229" i="28"/>
  <c r="H228" i="28"/>
  <c r="H227" i="28"/>
  <c r="H224" i="28"/>
  <c r="H223" i="28"/>
  <c r="H222" i="28"/>
  <c r="E221" i="28"/>
  <c r="AF164" i="28" s="1"/>
  <c r="H220" i="28"/>
  <c r="H219" i="28"/>
  <c r="H218" i="28"/>
  <c r="H217" i="28"/>
  <c r="H216" i="28"/>
  <c r="H215" i="28"/>
  <c r="E214" i="28"/>
  <c r="AE164" i="28" s="1"/>
  <c r="H213" i="28"/>
  <c r="H212" i="28"/>
  <c r="H211" i="28"/>
  <c r="H210" i="28"/>
  <c r="H209" i="28"/>
  <c r="H208" i="28"/>
  <c r="E207" i="28"/>
  <c r="AD164" i="28" s="1"/>
  <c r="H206" i="28"/>
  <c r="H205" i="28"/>
  <c r="H204" i="28"/>
  <c r="H203" i="28"/>
  <c r="H202" i="28"/>
  <c r="H201" i="28"/>
  <c r="E200" i="28"/>
  <c r="AC164" i="28" s="1"/>
  <c r="H199" i="28"/>
  <c r="H198" i="28"/>
  <c r="H197" i="28"/>
  <c r="H196" i="28"/>
  <c r="H195" i="28"/>
  <c r="H194" i="28"/>
  <c r="H191" i="28"/>
  <c r="H190" i="28"/>
  <c r="H189" i="28"/>
  <c r="E188" i="28"/>
  <c r="AF163" i="28" s="1"/>
  <c r="H187" i="28"/>
  <c r="H186" i="28"/>
  <c r="H185" i="28"/>
  <c r="H184" i="28"/>
  <c r="H183" i="28"/>
  <c r="H182" i="28"/>
  <c r="E181" i="28"/>
  <c r="AE163" i="28" s="1"/>
  <c r="H180" i="28"/>
  <c r="H179" i="28"/>
  <c r="H178" i="28"/>
  <c r="H177" i="28"/>
  <c r="H176" i="28"/>
  <c r="H175" i="28"/>
  <c r="E174" i="28"/>
  <c r="AD163" i="28" s="1"/>
  <c r="H173" i="28"/>
  <c r="H172" i="28"/>
  <c r="H171" i="28"/>
  <c r="H170" i="28"/>
  <c r="H169" i="28"/>
  <c r="H168" i="28"/>
  <c r="E167" i="28"/>
  <c r="AC163" i="28" s="1"/>
  <c r="AE166" i="28"/>
  <c r="H166" i="28"/>
  <c r="AC165" i="28"/>
  <c r="H165" i="28"/>
  <c r="H164" i="28"/>
  <c r="H163" i="28"/>
  <c r="H162" i="28"/>
  <c r="H161" i="28"/>
  <c r="L150" i="28"/>
  <c r="H150" i="28"/>
  <c r="L149" i="28"/>
  <c r="H149" i="28"/>
  <c r="L148" i="28"/>
  <c r="H148" i="28"/>
  <c r="L147" i="28"/>
  <c r="H147" i="28"/>
  <c r="L146" i="28"/>
  <c r="H146" i="28"/>
  <c r="J140" i="28"/>
  <c r="J139" i="28"/>
  <c r="J138" i="28"/>
  <c r="J137" i="28"/>
  <c r="J136" i="28"/>
  <c r="L130" i="28"/>
  <c r="E130" i="28"/>
  <c r="H130" i="28" s="1"/>
  <c r="L124" i="28"/>
  <c r="E124" i="28"/>
  <c r="H124" i="28" s="1"/>
  <c r="L118" i="28"/>
  <c r="E118" i="28"/>
  <c r="H118" i="28" s="1"/>
  <c r="L112" i="28"/>
  <c r="E112" i="28"/>
  <c r="H112" i="28" s="1"/>
  <c r="L105" i="28"/>
  <c r="E105" i="28"/>
  <c r="H105" i="28" s="1"/>
  <c r="L99" i="28"/>
  <c r="E99" i="28"/>
  <c r="H99" i="28" s="1"/>
  <c r="L93" i="28"/>
  <c r="E93" i="28"/>
  <c r="H93" i="28" s="1"/>
  <c r="L87" i="28"/>
  <c r="E87" i="28"/>
  <c r="H87" i="28" s="1"/>
  <c r="L80" i="28"/>
  <c r="E80" i="28"/>
  <c r="H80" i="28" s="1"/>
  <c r="L74" i="28"/>
  <c r="E74" i="28"/>
  <c r="H74" i="28" s="1"/>
  <c r="L68" i="28"/>
  <c r="E68" i="28"/>
  <c r="H68" i="28" s="1"/>
  <c r="L62" i="28"/>
  <c r="E62" i="28"/>
  <c r="H62" i="28" s="1"/>
  <c r="L55" i="28"/>
  <c r="E55" i="28"/>
  <c r="H55" i="28" s="1"/>
  <c r="L49" i="28"/>
  <c r="E49" i="28"/>
  <c r="H49" i="28" s="1"/>
  <c r="L43" i="28"/>
  <c r="E43" i="28"/>
  <c r="H43" i="28" s="1"/>
  <c r="L37" i="28"/>
  <c r="E37" i="28"/>
  <c r="H37" i="28" s="1"/>
  <c r="L30" i="28"/>
  <c r="E30" i="28"/>
  <c r="H30" i="28" s="1"/>
  <c r="L24" i="28"/>
  <c r="E24" i="28"/>
  <c r="H24" i="28" s="1"/>
  <c r="L18" i="28"/>
  <c r="E18" i="28"/>
  <c r="H18" i="28" s="1"/>
  <c r="L12" i="28"/>
  <c r="E12" i="28"/>
  <c r="H12" i="28" s="1"/>
  <c r="L159" i="27"/>
  <c r="H159" i="27"/>
  <c r="L158" i="27"/>
  <c r="H158" i="27"/>
  <c r="L157" i="27"/>
  <c r="H157" i="27"/>
  <c r="L156" i="27"/>
  <c r="H156" i="27"/>
  <c r="L155" i="27"/>
  <c r="H155" i="27"/>
  <c r="H331" i="27"/>
  <c r="H330" i="27"/>
  <c r="H329" i="27"/>
  <c r="E328" i="27"/>
  <c r="AF175" i="27" s="1"/>
  <c r="H327" i="27"/>
  <c r="H326" i="27"/>
  <c r="H325" i="27"/>
  <c r="H324" i="27"/>
  <c r="H323" i="27"/>
  <c r="H322" i="27"/>
  <c r="E321" i="27"/>
  <c r="AE175" i="27" s="1"/>
  <c r="H320" i="27"/>
  <c r="H319" i="27"/>
  <c r="H318" i="27"/>
  <c r="H317" i="27"/>
  <c r="H316" i="27"/>
  <c r="H315" i="27"/>
  <c r="E314" i="27"/>
  <c r="AD175" i="27" s="1"/>
  <c r="H313" i="27"/>
  <c r="H312" i="27"/>
  <c r="H311" i="27"/>
  <c r="H310" i="27"/>
  <c r="H309" i="27"/>
  <c r="H308" i="27"/>
  <c r="E307" i="27"/>
  <c r="AC175" i="27" s="1"/>
  <c r="H306" i="27"/>
  <c r="H305" i="27"/>
  <c r="H304" i="27"/>
  <c r="H303" i="27"/>
  <c r="H302" i="27"/>
  <c r="H301" i="27"/>
  <c r="H298" i="27"/>
  <c r="H297" i="27"/>
  <c r="H296" i="27"/>
  <c r="E295" i="27"/>
  <c r="AF174" i="27" s="1"/>
  <c r="H294" i="27"/>
  <c r="H293" i="27"/>
  <c r="H292" i="27"/>
  <c r="H291" i="27"/>
  <c r="H290" i="27"/>
  <c r="H289" i="27"/>
  <c r="E288" i="27"/>
  <c r="AE174" i="27" s="1"/>
  <c r="H287" i="27"/>
  <c r="H286" i="27"/>
  <c r="H285" i="27"/>
  <c r="H284" i="27"/>
  <c r="H283" i="27"/>
  <c r="H282" i="27"/>
  <c r="E281" i="27"/>
  <c r="AD174" i="27" s="1"/>
  <c r="H280" i="27"/>
  <c r="H279" i="27"/>
  <c r="H278" i="27"/>
  <c r="H277" i="27"/>
  <c r="H276" i="27"/>
  <c r="H275" i="27"/>
  <c r="E274" i="27"/>
  <c r="AC174" i="27" s="1"/>
  <c r="H273" i="27"/>
  <c r="H272" i="27"/>
  <c r="H271" i="27"/>
  <c r="H270" i="27"/>
  <c r="H269" i="27"/>
  <c r="H268" i="27"/>
  <c r="H265" i="27"/>
  <c r="H264" i="27"/>
  <c r="H263" i="27"/>
  <c r="E262" i="27"/>
  <c r="AF173" i="27" s="1"/>
  <c r="H261" i="27"/>
  <c r="H260" i="27"/>
  <c r="H259" i="27"/>
  <c r="H258" i="27"/>
  <c r="H257" i="27"/>
  <c r="H256" i="27"/>
  <c r="E255" i="27"/>
  <c r="AE173" i="27" s="1"/>
  <c r="H254" i="27"/>
  <c r="H253" i="27"/>
  <c r="H252" i="27"/>
  <c r="H251" i="27"/>
  <c r="H250" i="27"/>
  <c r="H249" i="27"/>
  <c r="E248" i="27"/>
  <c r="AD173" i="27" s="1"/>
  <c r="H247" i="27"/>
  <c r="H246" i="27"/>
  <c r="H245" i="27"/>
  <c r="H244" i="27"/>
  <c r="H243" i="27"/>
  <c r="H242" i="27"/>
  <c r="E241" i="27"/>
  <c r="AC173" i="27" s="1"/>
  <c r="H240" i="27"/>
  <c r="H239" i="27"/>
  <c r="H238" i="27"/>
  <c r="H237" i="27"/>
  <c r="H236" i="27"/>
  <c r="H235" i="27"/>
  <c r="H232" i="27"/>
  <c r="H231" i="27"/>
  <c r="H230" i="27"/>
  <c r="E229" i="27"/>
  <c r="AF172" i="27" s="1"/>
  <c r="H228" i="27"/>
  <c r="H227" i="27"/>
  <c r="H226" i="27"/>
  <c r="H225" i="27"/>
  <c r="H224" i="27"/>
  <c r="H223" i="27"/>
  <c r="E222" i="27"/>
  <c r="AE172" i="27" s="1"/>
  <c r="H221" i="27"/>
  <c r="H220" i="27"/>
  <c r="H219" i="27"/>
  <c r="H218" i="27"/>
  <c r="H217" i="27"/>
  <c r="H216" i="27"/>
  <c r="E215" i="27"/>
  <c r="AD172" i="27" s="1"/>
  <c r="H214" i="27"/>
  <c r="H213" i="27"/>
  <c r="H212" i="27"/>
  <c r="H211" i="27"/>
  <c r="H210" i="27"/>
  <c r="H209" i="27"/>
  <c r="E208" i="27"/>
  <c r="AC172" i="27" s="1"/>
  <c r="H207" i="27"/>
  <c r="H206" i="27"/>
  <c r="H205" i="27"/>
  <c r="H204" i="27"/>
  <c r="H203" i="27"/>
  <c r="H202" i="27"/>
  <c r="H199" i="27"/>
  <c r="H198" i="27"/>
  <c r="H197" i="27"/>
  <c r="E196" i="27"/>
  <c r="AF171" i="27" s="1"/>
  <c r="H195" i="27"/>
  <c r="H194" i="27"/>
  <c r="H193" i="27"/>
  <c r="H192" i="27"/>
  <c r="H191" i="27"/>
  <c r="H190" i="27"/>
  <c r="E189" i="27"/>
  <c r="AE171" i="27" s="1"/>
  <c r="H188" i="27"/>
  <c r="H187" i="27"/>
  <c r="H186" i="27"/>
  <c r="H185" i="27"/>
  <c r="H184" i="27"/>
  <c r="H183" i="27"/>
  <c r="E182" i="27"/>
  <c r="AD171" i="27" s="1"/>
  <c r="H181" i="27"/>
  <c r="H180" i="27"/>
  <c r="H179" i="27"/>
  <c r="H178" i="27"/>
  <c r="H177" i="27"/>
  <c r="H176" i="27"/>
  <c r="E175" i="27"/>
  <c r="AC171" i="27" s="1"/>
  <c r="H174" i="27"/>
  <c r="H173" i="27"/>
  <c r="H172" i="27"/>
  <c r="H171" i="27"/>
  <c r="H170" i="27"/>
  <c r="H169" i="27"/>
  <c r="L150" i="27"/>
  <c r="H150" i="27"/>
  <c r="L149" i="27"/>
  <c r="H149" i="27"/>
  <c r="L148" i="27"/>
  <c r="H148" i="27"/>
  <c r="L147" i="27"/>
  <c r="H147" i="27"/>
  <c r="L146" i="27"/>
  <c r="H146" i="27"/>
  <c r="J140" i="27"/>
  <c r="J139" i="27"/>
  <c r="J138" i="27"/>
  <c r="J137" i="27"/>
  <c r="J136" i="27"/>
  <c r="L130" i="27"/>
  <c r="E130" i="27"/>
  <c r="H130" i="27" s="1"/>
  <c r="L124" i="27"/>
  <c r="E124" i="27"/>
  <c r="H124" i="27" s="1"/>
  <c r="L118" i="27"/>
  <c r="E118" i="27"/>
  <c r="H118" i="27" s="1"/>
  <c r="L112" i="27"/>
  <c r="E112" i="27"/>
  <c r="H112" i="27" s="1"/>
  <c r="L105" i="27"/>
  <c r="E105" i="27"/>
  <c r="H105" i="27" s="1"/>
  <c r="L99" i="27"/>
  <c r="E99" i="27"/>
  <c r="H99" i="27" s="1"/>
  <c r="L93" i="27"/>
  <c r="E93" i="27"/>
  <c r="H93" i="27" s="1"/>
  <c r="L87" i="27"/>
  <c r="E87" i="27"/>
  <c r="H87" i="27" s="1"/>
  <c r="L80" i="27"/>
  <c r="E80" i="27"/>
  <c r="H80" i="27" s="1"/>
  <c r="L74" i="27"/>
  <c r="E74" i="27"/>
  <c r="H74" i="27" s="1"/>
  <c r="L68" i="27"/>
  <c r="E68" i="27"/>
  <c r="H68" i="27" s="1"/>
  <c r="L62" i="27"/>
  <c r="E62" i="27"/>
  <c r="H62" i="27" s="1"/>
  <c r="L55" i="27"/>
  <c r="E55" i="27"/>
  <c r="H55" i="27" s="1"/>
  <c r="L49" i="27"/>
  <c r="E49" i="27"/>
  <c r="H49" i="27" s="1"/>
  <c r="L43" i="27"/>
  <c r="E43" i="27"/>
  <c r="H43" i="27" s="1"/>
  <c r="L37" i="27"/>
  <c r="E37" i="27"/>
  <c r="H37" i="27" s="1"/>
  <c r="L30" i="27"/>
  <c r="E30" i="27"/>
  <c r="H30" i="27" s="1"/>
  <c r="L24" i="27"/>
  <c r="E24" i="27"/>
  <c r="H24" i="27" s="1"/>
  <c r="L18" i="27"/>
  <c r="E18" i="27"/>
  <c r="H18" i="27" s="1"/>
  <c r="L12" i="27"/>
  <c r="E12" i="27"/>
  <c r="H12" i="27" s="1"/>
  <c r="E168" i="6"/>
  <c r="AC164" i="6" s="1"/>
  <c r="H323" i="6"/>
  <c r="H324" i="6"/>
  <c r="H322" i="6"/>
  <c r="H290" i="6"/>
  <c r="H291" i="6"/>
  <c r="H289" i="6"/>
  <c r="H257" i="6"/>
  <c r="H258" i="6"/>
  <c r="H256" i="6"/>
  <c r="H224" i="6"/>
  <c r="H225" i="6"/>
  <c r="H223" i="6"/>
  <c r="H191" i="6"/>
  <c r="H192" i="6"/>
  <c r="H190" i="6"/>
  <c r="E321" i="6"/>
  <c r="AF168" i="6" s="1"/>
  <c r="H320" i="6"/>
  <c r="H319" i="6"/>
  <c r="H318" i="6"/>
  <c r="H317" i="6"/>
  <c r="H316" i="6"/>
  <c r="H315" i="6"/>
  <c r="E314" i="6"/>
  <c r="AE168" i="6" s="1"/>
  <c r="H313" i="6"/>
  <c r="H312" i="6"/>
  <c r="H311" i="6"/>
  <c r="H310" i="6"/>
  <c r="H309" i="6"/>
  <c r="H308" i="6"/>
  <c r="E307" i="6"/>
  <c r="AD168" i="6" s="1"/>
  <c r="H306" i="6"/>
  <c r="H305" i="6"/>
  <c r="H304" i="6"/>
  <c r="H303" i="6"/>
  <c r="H302" i="6"/>
  <c r="H301" i="6"/>
  <c r="E300" i="6"/>
  <c r="AC168" i="6" s="1"/>
  <c r="H299" i="6"/>
  <c r="H298" i="6"/>
  <c r="H297" i="6"/>
  <c r="H296" i="6"/>
  <c r="H295" i="6"/>
  <c r="H294" i="6"/>
  <c r="E288" i="6"/>
  <c r="AF167" i="6" s="1"/>
  <c r="H287" i="6"/>
  <c r="H286" i="6"/>
  <c r="H285" i="6"/>
  <c r="H284" i="6"/>
  <c r="H283" i="6"/>
  <c r="H282" i="6"/>
  <c r="E281" i="6"/>
  <c r="AE167" i="6" s="1"/>
  <c r="H280" i="6"/>
  <c r="H279" i="6"/>
  <c r="H278" i="6"/>
  <c r="H277" i="6"/>
  <c r="H276" i="6"/>
  <c r="H275" i="6"/>
  <c r="E274" i="6"/>
  <c r="AD167" i="6" s="1"/>
  <c r="H273" i="6"/>
  <c r="H272" i="6"/>
  <c r="H271" i="6"/>
  <c r="H270" i="6"/>
  <c r="H269" i="6"/>
  <c r="H268" i="6"/>
  <c r="E267" i="6"/>
  <c r="AC167" i="6" s="1"/>
  <c r="H266" i="6"/>
  <c r="H265" i="6"/>
  <c r="H264" i="6"/>
  <c r="H263" i="6"/>
  <c r="H262" i="6"/>
  <c r="H261" i="6"/>
  <c r="H200" i="28" l="1"/>
  <c r="H174" i="28"/>
  <c r="AG166" i="28"/>
  <c r="B139" i="28" s="1"/>
  <c r="F139" i="28" s="1"/>
  <c r="AG165" i="28"/>
  <c r="B138" i="28" s="1"/>
  <c r="F138" i="28" s="1"/>
  <c r="H167" i="28"/>
  <c r="AG167" i="6"/>
  <c r="B140" i="6" s="1"/>
  <c r="L162" i="27"/>
  <c r="H175" i="27"/>
  <c r="L154" i="28"/>
  <c r="H320" i="28"/>
  <c r="H287" i="28"/>
  <c r="AG168" i="6"/>
  <c r="B141" i="6" s="1"/>
  <c r="H280" i="28"/>
  <c r="H306" i="28"/>
  <c r="H221" i="28"/>
  <c r="H247" i="28"/>
  <c r="H273" i="28"/>
  <c r="H299" i="28"/>
  <c r="H300" i="6"/>
  <c r="H182" i="27"/>
  <c r="H208" i="27"/>
  <c r="H262" i="27"/>
  <c r="H288" i="27"/>
  <c r="H314" i="27"/>
  <c r="H188" i="28"/>
  <c r="H214" i="28"/>
  <c r="H240" i="28"/>
  <c r="H266" i="28"/>
  <c r="H181" i="28"/>
  <c r="H207" i="28"/>
  <c r="H233" i="28"/>
  <c r="AG167" i="28"/>
  <c r="B140" i="28" s="1"/>
  <c r="F140" i="28" s="1"/>
  <c r="H313" i="28"/>
  <c r="AG163" i="28"/>
  <c r="B136" i="28" s="1"/>
  <c r="F136" i="28" s="1"/>
  <c r="AG164" i="28"/>
  <c r="B137" i="28" s="1"/>
  <c r="F137" i="28" s="1"/>
  <c r="H229" i="27"/>
  <c r="H255" i="27"/>
  <c r="H281" i="27"/>
  <c r="H307" i="27"/>
  <c r="H196" i="27"/>
  <c r="H222" i="27"/>
  <c r="H248" i="27"/>
  <c r="AG173" i="27"/>
  <c r="B138" i="27" s="1"/>
  <c r="F138" i="27" s="1"/>
  <c r="H274" i="27"/>
  <c r="AG174" i="27"/>
  <c r="B139" i="27" s="1"/>
  <c r="F139" i="27" s="1"/>
  <c r="H328" i="27"/>
  <c r="H189" i="27"/>
  <c r="H215" i="27"/>
  <c r="H241" i="27"/>
  <c r="H295" i="27"/>
  <c r="H321" i="27"/>
  <c r="AG171" i="27"/>
  <c r="B136" i="27" s="1"/>
  <c r="F136" i="27" s="1"/>
  <c r="AG172" i="27"/>
  <c r="B137" i="27" s="1"/>
  <c r="F137" i="27" s="1"/>
  <c r="AG175" i="27"/>
  <c r="B140" i="27" s="1"/>
  <c r="F140" i="27" s="1"/>
  <c r="H307" i="6"/>
  <c r="H267" i="6"/>
  <c r="H321" i="6"/>
  <c r="H314" i="6"/>
  <c r="H288" i="6"/>
  <c r="H281" i="6"/>
  <c r="H274" i="6"/>
  <c r="E255" i="6"/>
  <c r="AF166" i="6" s="1"/>
  <c r="H254" i="6"/>
  <c r="H253" i="6"/>
  <c r="H252" i="6"/>
  <c r="H251" i="6"/>
  <c r="H250" i="6"/>
  <c r="H249" i="6"/>
  <c r="E248" i="6"/>
  <c r="AE166" i="6" s="1"/>
  <c r="H247" i="6"/>
  <c r="H246" i="6"/>
  <c r="H245" i="6"/>
  <c r="H244" i="6"/>
  <c r="H243" i="6"/>
  <c r="H242" i="6"/>
  <c r="E241" i="6"/>
  <c r="AD166" i="6" s="1"/>
  <c r="H240" i="6"/>
  <c r="H239" i="6"/>
  <c r="H238" i="6"/>
  <c r="H237" i="6"/>
  <c r="H236" i="6"/>
  <c r="H235" i="6"/>
  <c r="E234" i="6"/>
  <c r="AC166" i="6" s="1"/>
  <c r="H233" i="6"/>
  <c r="H232" i="6"/>
  <c r="H231" i="6"/>
  <c r="H230" i="6"/>
  <c r="H229" i="6"/>
  <c r="H228" i="6"/>
  <c r="E222" i="6"/>
  <c r="AF165" i="6" s="1"/>
  <c r="H221" i="6"/>
  <c r="H220" i="6"/>
  <c r="H219" i="6"/>
  <c r="H218" i="6"/>
  <c r="H217" i="6"/>
  <c r="H216" i="6"/>
  <c r="E215" i="6"/>
  <c r="AE165" i="6" s="1"/>
  <c r="H214" i="6"/>
  <c r="H213" i="6"/>
  <c r="H212" i="6"/>
  <c r="H211" i="6"/>
  <c r="H210" i="6"/>
  <c r="H209" i="6"/>
  <c r="E208" i="6"/>
  <c r="AD165" i="6" s="1"/>
  <c r="H207" i="6"/>
  <c r="H206" i="6"/>
  <c r="H205" i="6"/>
  <c r="H204" i="6"/>
  <c r="H203" i="6"/>
  <c r="H202" i="6"/>
  <c r="E201" i="6"/>
  <c r="AC165" i="6" s="1"/>
  <c r="H200" i="6"/>
  <c r="H199" i="6"/>
  <c r="H198" i="6"/>
  <c r="H197" i="6"/>
  <c r="H196" i="6"/>
  <c r="H195" i="6"/>
  <c r="E189" i="6"/>
  <c r="AF164" i="6" s="1"/>
  <c r="H188" i="6"/>
  <c r="H187" i="6"/>
  <c r="H186" i="6"/>
  <c r="H185" i="6"/>
  <c r="H184" i="6"/>
  <c r="H183" i="6"/>
  <c r="E182" i="6"/>
  <c r="AE164" i="6" s="1"/>
  <c r="H181" i="6"/>
  <c r="H180" i="6"/>
  <c r="H179" i="6"/>
  <c r="H178" i="6"/>
  <c r="H177" i="6"/>
  <c r="H176" i="6"/>
  <c r="E175" i="6"/>
  <c r="AD164" i="6" s="1"/>
  <c r="H174" i="6"/>
  <c r="H173" i="6"/>
  <c r="H172" i="6"/>
  <c r="H171" i="6"/>
  <c r="H170" i="6"/>
  <c r="H169" i="6"/>
  <c r="L131" i="6"/>
  <c r="E131" i="6"/>
  <c r="H131" i="6" s="1"/>
  <c r="L125" i="6"/>
  <c r="E125" i="6"/>
  <c r="H125" i="6" s="1"/>
  <c r="L119" i="6"/>
  <c r="E119" i="6"/>
  <c r="H119" i="6" s="1"/>
  <c r="L113" i="6"/>
  <c r="E113" i="6"/>
  <c r="H113" i="6" s="1"/>
  <c r="L106" i="6"/>
  <c r="E106" i="6"/>
  <c r="H106" i="6" s="1"/>
  <c r="L100" i="6"/>
  <c r="E100" i="6"/>
  <c r="H100" i="6" s="1"/>
  <c r="L94" i="6"/>
  <c r="E94" i="6"/>
  <c r="H94" i="6" s="1"/>
  <c r="L88" i="6"/>
  <c r="E88" i="6"/>
  <c r="H88" i="6" s="1"/>
  <c r="L81" i="6"/>
  <c r="E81" i="6"/>
  <c r="H81" i="6" s="1"/>
  <c r="L75" i="6"/>
  <c r="E75" i="6"/>
  <c r="H75" i="6" s="1"/>
  <c r="L69" i="6"/>
  <c r="E69" i="6"/>
  <c r="H69" i="6" s="1"/>
  <c r="L63" i="6"/>
  <c r="E63" i="6"/>
  <c r="H63" i="6" s="1"/>
  <c r="L56" i="6"/>
  <c r="E56" i="6"/>
  <c r="H56" i="6" s="1"/>
  <c r="L50" i="6"/>
  <c r="E50" i="6"/>
  <c r="H50" i="6" s="1"/>
  <c r="L44" i="6"/>
  <c r="E44" i="6"/>
  <c r="H44" i="6" s="1"/>
  <c r="L38" i="6"/>
  <c r="E38" i="6"/>
  <c r="H38" i="6" s="1"/>
  <c r="L25" i="6"/>
  <c r="L19" i="6"/>
  <c r="L31" i="6"/>
  <c r="E31" i="6"/>
  <c r="H31" i="6" s="1"/>
  <c r="E25" i="6"/>
  <c r="H25" i="6" s="1"/>
  <c r="E19" i="6"/>
  <c r="H19" i="6" s="1"/>
  <c r="J137" i="6"/>
  <c r="H258" i="28" l="1"/>
  <c r="H192" i="28"/>
  <c r="H324" i="28"/>
  <c r="H325" i="6"/>
  <c r="H291" i="28"/>
  <c r="H200" i="27"/>
  <c r="H266" i="27"/>
  <c r="H154" i="28"/>
  <c r="AG164" i="6"/>
  <c r="B137" i="6" s="1"/>
  <c r="H162" i="27"/>
  <c r="H233" i="27"/>
  <c r="H225" i="28"/>
  <c r="H332" i="27"/>
  <c r="AG165" i="6"/>
  <c r="B138" i="6" s="1"/>
  <c r="AG166" i="6"/>
  <c r="B139" i="6" s="1"/>
  <c r="H299" i="27"/>
  <c r="H292" i="6"/>
  <c r="H201" i="6"/>
  <c r="H234" i="6"/>
  <c r="H255" i="6"/>
  <c r="H248" i="6"/>
  <c r="H241" i="6"/>
  <c r="H222" i="6"/>
  <c r="H215" i="6"/>
  <c r="H208" i="6"/>
  <c r="H175" i="6"/>
  <c r="H189" i="6"/>
  <c r="H182" i="6"/>
  <c r="I79" i="7"/>
  <c r="I78" i="7"/>
  <c r="I77" i="7"/>
  <c r="I71" i="7"/>
  <c r="I70" i="7"/>
  <c r="I69" i="7"/>
  <c r="H326" i="28" l="1"/>
  <c r="H328" i="28" s="1"/>
  <c r="H334" i="27"/>
  <c r="H336" i="27" s="1"/>
  <c r="H259" i="6"/>
  <c r="H226" i="6"/>
  <c r="I81" i="7"/>
  <c r="I73" i="7"/>
  <c r="J28" i="25"/>
  <c r="I28" i="25"/>
  <c r="D28" i="25"/>
  <c r="F28" i="25" s="1"/>
  <c r="H28" i="25" s="1"/>
  <c r="J27" i="25"/>
  <c r="I27" i="25"/>
  <c r="D27" i="25"/>
  <c r="F27" i="25" s="1"/>
  <c r="H27" i="25" s="1"/>
  <c r="J26" i="25"/>
  <c r="I26" i="25"/>
  <c r="D26" i="25"/>
  <c r="F26" i="25" s="1"/>
  <c r="H26" i="25" s="1"/>
  <c r="J25" i="25"/>
  <c r="I25" i="25"/>
  <c r="D25" i="25"/>
  <c r="F25" i="25" s="1"/>
  <c r="H25" i="25" s="1"/>
  <c r="J24" i="25"/>
  <c r="I24" i="25"/>
  <c r="D24" i="25"/>
  <c r="F24" i="25" s="1"/>
  <c r="H24" i="25" s="1"/>
  <c r="J23" i="25"/>
  <c r="I23" i="25"/>
  <c r="D23" i="25"/>
  <c r="F23" i="25" s="1"/>
  <c r="H23" i="25" s="1"/>
  <c r="J22" i="25"/>
  <c r="I22" i="25"/>
  <c r="D22" i="25"/>
  <c r="F22" i="25" s="1"/>
  <c r="H22" i="25" s="1"/>
  <c r="J21" i="25"/>
  <c r="I21" i="25"/>
  <c r="D21" i="25"/>
  <c r="F21" i="25" s="1"/>
  <c r="H21" i="25" s="1"/>
  <c r="J20" i="25"/>
  <c r="I20" i="25"/>
  <c r="D20" i="25"/>
  <c r="F20" i="25" s="1"/>
  <c r="H20" i="25" s="1"/>
  <c r="J19" i="25"/>
  <c r="I19" i="25"/>
  <c r="D19" i="25"/>
  <c r="F19" i="25" s="1"/>
  <c r="H19" i="25" s="1"/>
  <c r="J18" i="25"/>
  <c r="I18" i="25"/>
  <c r="D18" i="25"/>
  <c r="F18" i="25" s="1"/>
  <c r="H18" i="25" s="1"/>
  <c r="J17" i="25"/>
  <c r="I17" i="25"/>
  <c r="D17" i="25"/>
  <c r="F17" i="25" s="1"/>
  <c r="H17" i="25" s="1"/>
  <c r="J16" i="25"/>
  <c r="I16" i="25"/>
  <c r="D16" i="25"/>
  <c r="F16" i="25" s="1"/>
  <c r="H16" i="25" s="1"/>
  <c r="J15" i="25"/>
  <c r="I15" i="25"/>
  <c r="D15" i="25"/>
  <c r="F15" i="25" s="1"/>
  <c r="H15" i="25" s="1"/>
  <c r="J14" i="25"/>
  <c r="I14" i="25"/>
  <c r="D14" i="25"/>
  <c r="F14" i="25" s="1"/>
  <c r="H14" i="25" s="1"/>
  <c r="J13" i="25"/>
  <c r="I13" i="25"/>
  <c r="D13" i="25"/>
  <c r="F13" i="25" s="1"/>
  <c r="H13" i="25" s="1"/>
  <c r="J12" i="25"/>
  <c r="I12" i="25"/>
  <c r="D12" i="25"/>
  <c r="F12" i="25" s="1"/>
  <c r="H12" i="25" s="1"/>
  <c r="J11" i="25"/>
  <c r="I11" i="25"/>
  <c r="D11" i="25"/>
  <c r="F11" i="25" s="1"/>
  <c r="H11" i="25" s="1"/>
  <c r="J10" i="25"/>
  <c r="I10" i="25"/>
  <c r="D10" i="25"/>
  <c r="F10" i="25" s="1"/>
  <c r="H10" i="25" s="1"/>
  <c r="J9" i="25"/>
  <c r="I9" i="25"/>
  <c r="D9" i="25"/>
  <c r="F9" i="25" s="1"/>
  <c r="H9" i="25" s="1"/>
  <c r="J8" i="25"/>
  <c r="I8" i="25"/>
  <c r="D8" i="25"/>
  <c r="F8" i="25" s="1"/>
  <c r="H8" i="25" s="1"/>
  <c r="J7" i="25"/>
  <c r="I7" i="25"/>
  <c r="D7" i="25"/>
  <c r="F7" i="25" s="1"/>
  <c r="H7" i="25" s="1"/>
  <c r="J6" i="25"/>
  <c r="I6" i="25"/>
  <c r="D6" i="25"/>
  <c r="F6" i="25" s="1"/>
  <c r="H6" i="25" s="1"/>
  <c r="J29" i="25" l="1"/>
  <c r="I29" i="25"/>
  <c r="H29" i="25"/>
  <c r="D6" i="22"/>
  <c r="F6" i="22" s="1"/>
  <c r="H6" i="22" s="1"/>
  <c r="D7" i="22"/>
  <c r="F7" i="22"/>
  <c r="H7" i="22" s="1"/>
  <c r="D8" i="22"/>
  <c r="F8" i="22" s="1"/>
  <c r="H8" i="22" s="1"/>
  <c r="D9" i="22"/>
  <c r="F9" i="22" s="1"/>
  <c r="H9" i="22" s="1"/>
  <c r="D10" i="22"/>
  <c r="F10" i="22" s="1"/>
  <c r="H10" i="22" s="1"/>
  <c r="D11" i="22"/>
  <c r="F11" i="22"/>
  <c r="H11" i="22" s="1"/>
  <c r="D12" i="22"/>
  <c r="F12" i="22" s="1"/>
  <c r="H12" i="22" s="1"/>
  <c r="D13" i="22"/>
  <c r="F13" i="22" s="1"/>
  <c r="H13" i="22" s="1"/>
  <c r="J28" i="22" l="1"/>
  <c r="I28" i="22"/>
  <c r="D28" i="22"/>
  <c r="F28" i="22" s="1"/>
  <c r="H28" i="22" s="1"/>
  <c r="J27" i="22"/>
  <c r="I27" i="22"/>
  <c r="D27" i="22"/>
  <c r="J26" i="22"/>
  <c r="I26" i="22"/>
  <c r="D26" i="22"/>
  <c r="F26" i="22" s="1"/>
  <c r="H26" i="22" s="1"/>
  <c r="J25" i="22"/>
  <c r="I25" i="22"/>
  <c r="D25" i="22"/>
  <c r="F25" i="22" s="1"/>
  <c r="H25" i="22" s="1"/>
  <c r="J24" i="22"/>
  <c r="I24" i="22"/>
  <c r="D24" i="22"/>
  <c r="F24" i="22" s="1"/>
  <c r="H24" i="22" s="1"/>
  <c r="J23" i="22"/>
  <c r="I23" i="22"/>
  <c r="D23" i="22"/>
  <c r="J22" i="22"/>
  <c r="I22" i="22"/>
  <c r="D22" i="22"/>
  <c r="F22" i="22" s="1"/>
  <c r="H22" i="22" s="1"/>
  <c r="J21" i="22"/>
  <c r="I21" i="22"/>
  <c r="D21" i="22"/>
  <c r="F21" i="22" s="1"/>
  <c r="H21" i="22" s="1"/>
  <c r="J20" i="22"/>
  <c r="I20" i="22"/>
  <c r="D20" i="22"/>
  <c r="F20" i="22" s="1"/>
  <c r="H20" i="22" s="1"/>
  <c r="J19" i="22"/>
  <c r="I19" i="22"/>
  <c r="D19" i="22"/>
  <c r="J18" i="22"/>
  <c r="I18" i="22"/>
  <c r="D18" i="22"/>
  <c r="J17" i="22"/>
  <c r="I17" i="22"/>
  <c r="D17" i="22"/>
  <c r="F17" i="22" s="1"/>
  <c r="H17" i="22" s="1"/>
  <c r="J16" i="22"/>
  <c r="I16" i="22"/>
  <c r="D16" i="22"/>
  <c r="F16" i="22" s="1"/>
  <c r="H16" i="22" s="1"/>
  <c r="J15" i="22"/>
  <c r="I15" i="22"/>
  <c r="D15" i="22"/>
  <c r="J14" i="22"/>
  <c r="I14" i="22"/>
  <c r="D14" i="22"/>
  <c r="F14" i="22" s="1"/>
  <c r="H14" i="22" s="1"/>
  <c r="J13" i="22"/>
  <c r="I13" i="22"/>
  <c r="J12" i="22"/>
  <c r="I12" i="22"/>
  <c r="J11" i="22"/>
  <c r="I11" i="22"/>
  <c r="J10" i="22"/>
  <c r="I10" i="22"/>
  <c r="J9" i="22"/>
  <c r="I9" i="22"/>
  <c r="J8" i="22"/>
  <c r="I8" i="22"/>
  <c r="J7" i="22"/>
  <c r="I7" i="22"/>
  <c r="J6" i="22"/>
  <c r="I6" i="22"/>
  <c r="J29" i="22" l="1"/>
  <c r="I29" i="22"/>
  <c r="F18" i="22"/>
  <c r="H18" i="22" s="1"/>
  <c r="F15" i="22"/>
  <c r="H15" i="22" s="1"/>
  <c r="F19" i="22"/>
  <c r="H19" i="22" s="1"/>
  <c r="F23" i="22"/>
  <c r="H23" i="22" s="1"/>
  <c r="F27" i="22"/>
  <c r="H27" i="22" s="1"/>
  <c r="H29" i="22" l="1"/>
  <c r="R22" i="21"/>
  <c r="Q21" i="21"/>
  <c r="M19" i="21"/>
  <c r="I19" i="21"/>
  <c r="H19" i="21"/>
  <c r="N19" i="21" s="1"/>
  <c r="O19" i="21" s="1"/>
  <c r="M18" i="21"/>
  <c r="I18" i="21"/>
  <c r="H18" i="21"/>
  <c r="N18" i="21" s="1"/>
  <c r="O18" i="21" s="1"/>
  <c r="M17" i="21"/>
  <c r="I17" i="21"/>
  <c r="H17" i="21"/>
  <c r="N17" i="21" s="1"/>
  <c r="O17" i="21" s="1"/>
  <c r="M16" i="21"/>
  <c r="I16" i="21"/>
  <c r="H16" i="21"/>
  <c r="N16" i="21" s="1"/>
  <c r="O16" i="21" s="1"/>
  <c r="M15" i="21"/>
  <c r="I15" i="21"/>
  <c r="H15" i="21"/>
  <c r="N15" i="21" s="1"/>
  <c r="O15" i="21" s="1"/>
  <c r="M14" i="21"/>
  <c r="I14" i="21"/>
  <c r="H14" i="21"/>
  <c r="N14" i="21" s="1"/>
  <c r="O14" i="21" s="1"/>
  <c r="N13" i="21"/>
  <c r="O13" i="21" s="1"/>
  <c r="M13" i="21"/>
  <c r="I13" i="21"/>
  <c r="H13" i="21"/>
  <c r="M12" i="21"/>
  <c r="I12" i="21"/>
  <c r="H12" i="21"/>
  <c r="N12" i="21" s="1"/>
  <c r="O12" i="21" s="1"/>
  <c r="M11" i="21"/>
  <c r="I11" i="21"/>
  <c r="H11" i="21"/>
  <c r="N11" i="21" s="1"/>
  <c r="O11" i="21" s="1"/>
  <c r="M10" i="21"/>
  <c r="I10" i="21"/>
  <c r="H10" i="21"/>
  <c r="N10" i="21" s="1"/>
  <c r="O10" i="21" s="1"/>
  <c r="M9" i="21"/>
  <c r="I9" i="21"/>
  <c r="H9" i="21"/>
  <c r="N9" i="21" s="1"/>
  <c r="O9" i="21" s="1"/>
  <c r="M8" i="21"/>
  <c r="I8" i="21"/>
  <c r="H8" i="21"/>
  <c r="N8" i="21" s="1"/>
  <c r="O8" i="21" s="1"/>
  <c r="R22" i="20"/>
  <c r="Q21" i="20"/>
  <c r="M19" i="20"/>
  <c r="I19" i="20"/>
  <c r="H19" i="20"/>
  <c r="N19" i="20" s="1"/>
  <c r="O19" i="20" s="1"/>
  <c r="M18" i="20"/>
  <c r="I18" i="20"/>
  <c r="H18" i="20"/>
  <c r="N18" i="20" s="1"/>
  <c r="O18" i="20" s="1"/>
  <c r="M17" i="20"/>
  <c r="I17" i="20"/>
  <c r="H17" i="20"/>
  <c r="N17" i="20" s="1"/>
  <c r="O17" i="20" s="1"/>
  <c r="M16" i="20"/>
  <c r="I16" i="20"/>
  <c r="H16" i="20"/>
  <c r="N16" i="20" s="1"/>
  <c r="O16" i="20" s="1"/>
  <c r="M15" i="20"/>
  <c r="I15" i="20"/>
  <c r="H15" i="20"/>
  <c r="N15" i="20" s="1"/>
  <c r="O15" i="20" s="1"/>
  <c r="M14" i="20"/>
  <c r="I14" i="20"/>
  <c r="H14" i="20"/>
  <c r="N14" i="20" s="1"/>
  <c r="O14" i="20" s="1"/>
  <c r="M13" i="20"/>
  <c r="I13" i="20"/>
  <c r="H13" i="20"/>
  <c r="N13" i="20" s="1"/>
  <c r="O13" i="20" s="1"/>
  <c r="M12" i="20"/>
  <c r="I12" i="20"/>
  <c r="H12" i="20"/>
  <c r="N12" i="20" s="1"/>
  <c r="O12" i="20" s="1"/>
  <c r="M11" i="20"/>
  <c r="I11" i="20"/>
  <c r="H11" i="20"/>
  <c r="N11" i="20" s="1"/>
  <c r="O11" i="20" s="1"/>
  <c r="N10" i="20"/>
  <c r="O10" i="20" s="1"/>
  <c r="M10" i="20"/>
  <c r="I10" i="20"/>
  <c r="H10" i="20"/>
  <c r="M9" i="20"/>
  <c r="I9" i="20"/>
  <c r="H9" i="20"/>
  <c r="N9" i="20" s="1"/>
  <c r="O9" i="20" s="1"/>
  <c r="M8" i="20"/>
  <c r="I8" i="20"/>
  <c r="H8" i="20"/>
  <c r="N8" i="20" s="1"/>
  <c r="O8" i="20" s="1"/>
  <c r="H9" i="14"/>
  <c r="H10" i="14"/>
  <c r="H11" i="14"/>
  <c r="H12" i="14"/>
  <c r="H13" i="14"/>
  <c r="H14" i="14"/>
  <c r="H15" i="14"/>
  <c r="H16" i="14"/>
  <c r="H17" i="14"/>
  <c r="H18" i="14"/>
  <c r="H19" i="14"/>
  <c r="H8" i="14"/>
  <c r="N8" i="14" s="1"/>
  <c r="O8" i="14" s="1"/>
  <c r="O21" i="21" l="1"/>
  <c r="O22" i="21" s="1"/>
  <c r="O21" i="20"/>
  <c r="O22" i="20" s="1"/>
  <c r="A242" i="3"/>
  <c r="A17" i="3"/>
  <c r="A12" i="3"/>
  <c r="R22" i="14" l="1"/>
  <c r="Q21" i="14"/>
  <c r="M19" i="14"/>
  <c r="I19" i="14"/>
  <c r="N19" i="14"/>
  <c r="O19" i="14" s="1"/>
  <c r="M18" i="14"/>
  <c r="I18" i="14"/>
  <c r="N18" i="14"/>
  <c r="O18" i="14" s="1"/>
  <c r="M17" i="14"/>
  <c r="I17" i="14"/>
  <c r="N17" i="14"/>
  <c r="O17" i="14" s="1"/>
  <c r="M16" i="14"/>
  <c r="I16" i="14"/>
  <c r="N16" i="14"/>
  <c r="O16" i="14" s="1"/>
  <c r="M15" i="14"/>
  <c r="I15" i="14"/>
  <c r="N15" i="14"/>
  <c r="O15" i="14" s="1"/>
  <c r="M14" i="14"/>
  <c r="I14" i="14"/>
  <c r="N14" i="14"/>
  <c r="O14" i="14" s="1"/>
  <c r="M13" i="14"/>
  <c r="I13" i="14"/>
  <c r="N13" i="14"/>
  <c r="O13" i="14" s="1"/>
  <c r="M12" i="14"/>
  <c r="I12" i="14"/>
  <c r="N12" i="14"/>
  <c r="O12" i="14" s="1"/>
  <c r="M11" i="14"/>
  <c r="I11" i="14"/>
  <c r="N11" i="14"/>
  <c r="O11" i="14" s="1"/>
  <c r="M10" i="14"/>
  <c r="I10" i="14"/>
  <c r="N10" i="14"/>
  <c r="O10" i="14" s="1"/>
  <c r="M9" i="14"/>
  <c r="I9" i="14"/>
  <c r="N9" i="14"/>
  <c r="O9" i="14" s="1"/>
  <c r="M8" i="14"/>
  <c r="I8" i="14"/>
  <c r="R22" i="13"/>
  <c r="Q21" i="13"/>
  <c r="M19" i="13"/>
  <c r="M18" i="13"/>
  <c r="M17" i="13"/>
  <c r="M16" i="13"/>
  <c r="M15" i="13"/>
  <c r="M14" i="13"/>
  <c r="M13" i="13"/>
  <c r="M12" i="13"/>
  <c r="M11" i="13"/>
  <c r="M10" i="13"/>
  <c r="M9" i="13"/>
  <c r="M8" i="13"/>
  <c r="I19" i="13"/>
  <c r="I18" i="13"/>
  <c r="I17" i="13"/>
  <c r="I16" i="13"/>
  <c r="I15" i="13"/>
  <c r="I14" i="13"/>
  <c r="I13" i="13"/>
  <c r="I12" i="13"/>
  <c r="I11" i="13"/>
  <c r="I10" i="13"/>
  <c r="I9" i="13"/>
  <c r="I8" i="13"/>
  <c r="H9" i="13"/>
  <c r="N9" i="13" s="1"/>
  <c r="O9" i="13" s="1"/>
  <c r="H10" i="13"/>
  <c r="N10" i="13" s="1"/>
  <c r="O10" i="13" s="1"/>
  <c r="H11" i="13"/>
  <c r="N11" i="13" s="1"/>
  <c r="O11" i="13" s="1"/>
  <c r="H12" i="13"/>
  <c r="N12" i="13" s="1"/>
  <c r="O12" i="13" s="1"/>
  <c r="H13" i="13"/>
  <c r="N13" i="13" s="1"/>
  <c r="O13" i="13" s="1"/>
  <c r="H14" i="13"/>
  <c r="N14" i="13" s="1"/>
  <c r="O14" i="13" s="1"/>
  <c r="H15" i="13"/>
  <c r="N15" i="13" s="1"/>
  <c r="O15" i="13" s="1"/>
  <c r="H16" i="13"/>
  <c r="N16" i="13" s="1"/>
  <c r="O16" i="13" s="1"/>
  <c r="H17" i="13"/>
  <c r="N17" i="13" s="1"/>
  <c r="O17" i="13" s="1"/>
  <c r="H18" i="13"/>
  <c r="N18" i="13" s="1"/>
  <c r="O18" i="13" s="1"/>
  <c r="H19" i="13"/>
  <c r="N19" i="13" s="1"/>
  <c r="O19" i="13" s="1"/>
  <c r="H8" i="13"/>
  <c r="N8" i="13" s="1"/>
  <c r="O8" i="13" s="1"/>
  <c r="O21" i="13" l="1"/>
  <c r="O22" i="13" s="1"/>
  <c r="O21" i="14"/>
  <c r="O22" i="14" s="1"/>
  <c r="I58" i="7" l="1"/>
  <c r="I59" i="7"/>
  <c r="I60" i="7"/>
  <c r="I61" i="7"/>
  <c r="I62" i="7"/>
  <c r="I57" i="7"/>
  <c r="I49" i="7"/>
  <c r="I50" i="7"/>
  <c r="I51" i="7"/>
  <c r="I52" i="7"/>
  <c r="I53" i="7"/>
  <c r="I48" i="7"/>
  <c r="I40" i="7"/>
  <c r="I41" i="7"/>
  <c r="I42" i="7"/>
  <c r="I43" i="7"/>
  <c r="I44" i="7"/>
  <c r="I39" i="7"/>
  <c r="I32" i="7"/>
  <c r="I28" i="7"/>
  <c r="I29" i="7"/>
  <c r="I30" i="7"/>
  <c r="I31" i="7"/>
  <c r="I27" i="7"/>
  <c r="I19" i="7"/>
  <c r="I20" i="7"/>
  <c r="I21" i="7"/>
  <c r="I22" i="7"/>
  <c r="I23" i="7"/>
  <c r="I18" i="7"/>
  <c r="I10" i="7"/>
  <c r="I11" i="7"/>
  <c r="I12" i="7"/>
  <c r="I13" i="7"/>
  <c r="I14" i="7"/>
  <c r="I9" i="7"/>
  <c r="I65" i="7" l="1"/>
  <c r="I34" i="7"/>
  <c r="F138" i="6"/>
  <c r="H167" i="6"/>
  <c r="H166" i="6"/>
  <c r="H165" i="6"/>
  <c r="H164" i="6"/>
  <c r="H163" i="6"/>
  <c r="H162" i="6"/>
  <c r="L151" i="6"/>
  <c r="H151" i="6"/>
  <c r="L150" i="6"/>
  <c r="H150" i="6"/>
  <c r="L149" i="6"/>
  <c r="H149" i="6"/>
  <c r="L148" i="6"/>
  <c r="H148" i="6"/>
  <c r="L147" i="6"/>
  <c r="H147" i="6"/>
  <c r="J141" i="6"/>
  <c r="F141" i="6"/>
  <c r="J140" i="6"/>
  <c r="F140" i="6"/>
  <c r="J139" i="6"/>
  <c r="F139" i="6"/>
  <c r="J138" i="6"/>
  <c r="L13" i="6"/>
  <c r="L155" i="6" s="1"/>
  <c r="C8" i="12" s="1"/>
  <c r="E13" i="6"/>
  <c r="H13" i="6" s="1"/>
  <c r="I85" i="7" l="1"/>
  <c r="C9" i="12" s="1"/>
  <c r="F137" i="6"/>
  <c r="H155" i="6" s="1"/>
  <c r="C6" i="12" s="1"/>
  <c r="H168" i="6"/>
  <c r="H193" i="6" l="1"/>
  <c r="H327" i="6" s="1"/>
  <c r="H329" i="6" s="1"/>
  <c r="C5" i="12" s="1"/>
  <c r="C7" i="12" l="1"/>
  <c r="C12" i="12" s="1"/>
  <c r="C14" i="12" s="1"/>
  <c r="C16" i="12" s="1"/>
</calcChain>
</file>

<file path=xl/sharedStrings.xml><?xml version="1.0" encoding="utf-8"?>
<sst xmlns="http://schemas.openxmlformats.org/spreadsheetml/2006/main" count="1115" uniqueCount="348">
  <si>
    <t>Hot dog</t>
  </si>
  <si>
    <t>Bun</t>
  </si>
  <si>
    <t>Ketchup</t>
  </si>
  <si>
    <t>Relish</t>
  </si>
  <si>
    <t>Total</t>
  </si>
  <si>
    <t>BBQ Sauce</t>
  </si>
  <si>
    <t>Chicken Strips</t>
  </si>
  <si>
    <t>Hamburger Patty</t>
  </si>
  <si>
    <t>Mini Corndogs</t>
  </si>
  <si>
    <t>Mustard</t>
  </si>
  <si>
    <t>Food sold</t>
  </si>
  <si>
    <t>Second Entrée Name</t>
  </si>
  <si>
    <t>Day</t>
  </si>
  <si>
    <t>Notes</t>
  </si>
  <si>
    <t>Menu Name</t>
  </si>
  <si>
    <t>Calculate 3-5 products of Frozen fruit per serving cost</t>
  </si>
  <si>
    <t>Calculate 3-5 fresh fruit per serving cost</t>
  </si>
  <si>
    <t xml:space="preserve">Suggest Average Fruit Cost analysis: </t>
  </si>
  <si>
    <t xml:space="preserve">Suggest Average Veg Cost analysis: </t>
  </si>
  <si>
    <t>Calculate 3-5 products of Frozen Veg per serving cost</t>
  </si>
  <si>
    <t>Calculate 3-5 fresh Veg per serving cost</t>
  </si>
  <si>
    <t>Total Cost of food for day</t>
  </si>
  <si>
    <t>---------------------------</t>
  </si>
  <si>
    <t>Dinner Roll</t>
  </si>
  <si>
    <t>To average: add all per serving cost together and divide by number product costs used in the average</t>
  </si>
  <si>
    <t>Per Svg Cost</t>
  </si>
  <si>
    <t># svg sold</t>
  </si>
  <si>
    <t>Mon</t>
  </si>
  <si>
    <t>Tues</t>
  </si>
  <si>
    <t>Wed</t>
  </si>
  <si>
    <t>Fri</t>
  </si>
  <si>
    <t>Thur</t>
  </si>
  <si>
    <t>Cost for Reimbursable Meal Food</t>
  </si>
  <si>
    <t>Total # svgs sold (nonprogram &amp; program)</t>
  </si>
  <si>
    <t>NonProgram Food Reference Period Instructions</t>
  </si>
  <si>
    <t>Please Note:</t>
  </si>
  <si>
    <t>1.</t>
  </si>
  <si>
    <t>2.</t>
  </si>
  <si>
    <t>3.</t>
  </si>
  <si>
    <t>4.</t>
  </si>
  <si>
    <t>5.</t>
  </si>
  <si>
    <t>The total food cost for each day will calculate as well as the total food cost for the reference week. This will allow the total program food cost to be calculated.</t>
  </si>
  <si>
    <t>Enter in the number of second entrees sold on each day during the reference period in the "# of serving sold" column. Typically these numbers come from your point of service.</t>
  </si>
  <si>
    <t>In the top half of the spreadsheet enter the food items that your second entrees consist of as well as the corresponding per serving costs for each of those items each day.</t>
  </si>
  <si>
    <t>In the bottom half of the spreadsheet enter the food items that were served for a reimbursable meal and the corresponding per serving costs for each of those items each day.</t>
  </si>
  <si>
    <t>If more than one fruit or vegetable is served each day or if you have a salad bar you can use an average cost for those items by following the directions on the right side of the tool.</t>
  </si>
  <si>
    <t># of Adult Meals Sold</t>
  </si>
  <si>
    <t># of Extra Milks Sold</t>
  </si>
  <si>
    <t>Average Per Carton Cost</t>
  </si>
  <si>
    <t>Cost of Extra Milks for Day</t>
  </si>
  <si>
    <t>Monday</t>
  </si>
  <si>
    <t>Tuesday</t>
  </si>
  <si>
    <t>Wednesday</t>
  </si>
  <si>
    <t>Thursday</t>
  </si>
  <si>
    <t>Friday</t>
  </si>
  <si>
    <t>6.</t>
  </si>
  <si>
    <t>7.</t>
  </si>
  <si>
    <t>Enter in the number of adult meals sold on each day during the reference period in the "# of adult meals sold" column. Typically these numbers come from your point of service.</t>
  </si>
  <si>
    <t>*The "per meal cost" column will generate automatically when the bottom half of the spreadsheet is filled out</t>
  </si>
  <si>
    <t>8.</t>
  </si>
  <si>
    <t>Enter the average cost per one carton of milk for each day during the reference period in the "average per carton cost" column</t>
  </si>
  <si>
    <t>*To determine the average cost per carton take the cost of each variety of milk you serve, add them together, and divide by the number of kinds of milk you serve.</t>
  </si>
  <si>
    <t>Example: Chocolate Skim $0.30 per carton + Strawberry Skim $0.29 per carton + 1% White $0.29 per carton + Skim White $0.28 per carton = $1.16/4 = $0.29 avg. per carton cost</t>
  </si>
  <si>
    <t>Enter in the number of extra milks sold on each day during the reference period in the "# of extra milks sold" column. Typically these numbers come from your point of service.</t>
  </si>
  <si>
    <t>Total Breakfast NonProgram Food Cost for Week*</t>
  </si>
  <si>
    <t>Total Breakfast Food Cost for week</t>
  </si>
  <si>
    <t>Cost for Breakfast Reimbursable Meal Food</t>
  </si>
  <si>
    <t>Breakfast</t>
  </si>
  <si>
    <t>Lunch</t>
  </si>
  <si>
    <t xml:space="preserve">Reference Period Extra Juice NonProgram Food Cost Analysis </t>
  </si>
  <si>
    <t xml:space="preserve">Reference Period Extra Milk NonProgram Food Cost Analysis </t>
  </si>
  <si>
    <t xml:space="preserve">Reference Period Second Entrée/a la carte NonProgram Food Cost Analysis </t>
  </si>
  <si>
    <t xml:space="preserve">Reference Period Adult Meal NonProgram Food Cost Analysis </t>
  </si>
  <si>
    <t xml:space="preserve">Total Food Cost (both Nonprogram and Program) Analysis </t>
  </si>
  <si>
    <t>*This is only accurate if your only nonprogram foods are second entrees, extra milks/juices, and adult meals</t>
  </si>
  <si>
    <t>Average Per Unit Cost</t>
  </si>
  <si>
    <t># of Extra Juice Sold</t>
  </si>
  <si>
    <t>Cost of Extra Juice for Day</t>
  </si>
  <si>
    <t xml:space="preserve">Instructions: Add information into the blue squares. Do not add information into the gray and black squares. </t>
  </si>
  <si>
    <t>9.</t>
  </si>
  <si>
    <t>10.</t>
  </si>
  <si>
    <t>Enter the average cost per one juice for each day during the reference period in the "average per unit cost" column</t>
  </si>
  <si>
    <t>*To determine the average cost per unit take the cost of each variety of juice you serve, add them together, and divide by the number of kinds of juice you serve.</t>
  </si>
  <si>
    <t>Enter in the number of extra juices sold on each day during the reference period in the "# of extra juices sold" column. Typically these numbers come from your point of service.</t>
  </si>
  <si>
    <t>This tool can be used to determine the nonprogram food costs for second entrees, adult meals and extra milks/juices. After the information has been entered into this tool, use the data it generates to help you fill out the USDA NonProgram Food Revenue Tool.</t>
  </si>
  <si>
    <t>Adult Meal Revenue Per Day</t>
  </si>
  <si>
    <t>Cost of Adult Meals per Day</t>
  </si>
  <si>
    <t>Cost of Extra Entrée Per Day</t>
  </si>
  <si>
    <t>Extra Entrée Revenue Per Day</t>
  </si>
  <si>
    <t>Extra Milk Price</t>
  </si>
  <si>
    <t>Second Entrée Price</t>
  </si>
  <si>
    <t>Extra Milk Revenue Per Day</t>
  </si>
  <si>
    <t>Extra Juice Price</t>
  </si>
  <si>
    <t>Extra Juice Revenue Per Day</t>
  </si>
  <si>
    <t>Total Breakfast NonProgram Food Revenue for Week*</t>
  </si>
  <si>
    <t>Adult Lunch Price</t>
  </si>
  <si>
    <t>Total Lunch NonProgram Food Cost for Week*</t>
  </si>
  <si>
    <t>Total Lunch NonProgram Food Revenue for Week*</t>
  </si>
  <si>
    <t>Total Lunch Food Cost for week</t>
  </si>
  <si>
    <t>Cost for Lunch Reimbursable Meal Food</t>
  </si>
  <si>
    <r>
      <t xml:space="preserve">Enter in the total number of servings for each item for each day in the "# of servings sold" column. These numbers will come from the production records. Remember to include both program </t>
    </r>
    <r>
      <rPr>
        <b/>
        <sz val="12"/>
        <color theme="1"/>
        <rFont val="Calibri"/>
        <family val="2"/>
        <scheme val="minor"/>
      </rPr>
      <t>AND</t>
    </r>
    <r>
      <rPr>
        <sz val="12"/>
        <color theme="1"/>
        <rFont val="Calibri"/>
        <family val="2"/>
        <scheme val="minor"/>
      </rPr>
      <t xml:space="preserve"> nonprogram (extra entrees and adult meals) foods.</t>
    </r>
  </si>
  <si>
    <t xml:space="preserve">Enter the price you charge for an extra entrée in the "Second Entrée Price" column for each day. </t>
  </si>
  <si>
    <t>The cost and revenue of second entrees for each day will calculate.</t>
  </si>
  <si>
    <t>Enter in the price you charge for adult meals in the "Adult Breakfast Price" or the "Adult Lunch Price" column, depeding which meal you are working on.</t>
  </si>
  <si>
    <t>The cost and revenue of adult meals for each day will calculate.</t>
  </si>
  <si>
    <t xml:space="preserve">Enter in the price you charge for an extra milk in the "Extra Milk Price" column. </t>
  </si>
  <si>
    <t>The cost and revenue of extra milks for each day will calculate. Finishing this step will also allow the total nonprogram food cost to be calculated (on the lunch tab).</t>
  </si>
  <si>
    <t>11.</t>
  </si>
  <si>
    <t>12.</t>
  </si>
  <si>
    <t>13.</t>
  </si>
  <si>
    <t>**If you are not completing the breakfast tab, skip to #12.</t>
  </si>
  <si>
    <t>Enter in the price you charge for an extra juice in the "Extra Juice Price" column.</t>
  </si>
  <si>
    <t>The cost and revenue of extra juices for each day will calculate. Finishing this step will also allow the total nonprogram food cost to be calculated.</t>
  </si>
  <si>
    <t>14.</t>
  </si>
  <si>
    <t>15.</t>
  </si>
  <si>
    <t xml:space="preserve">Fill out both the breakfast and lunch tabs if applicable to your SFA. </t>
  </si>
  <si>
    <t>Elementary</t>
  </si>
  <si>
    <t>Middle School</t>
  </si>
  <si>
    <t>High School</t>
  </si>
  <si>
    <t>Paid Lunch Price</t>
  </si>
  <si>
    <t>Paid Lunch Revenue</t>
  </si>
  <si>
    <t>Paid Breakfast Revenue</t>
  </si>
  <si>
    <t>Paid Breakfast Reimbursement</t>
  </si>
  <si>
    <t># of Paid Breakfasts Served/Sold</t>
  </si>
  <si>
    <t>Reduced Breakfast Price</t>
  </si>
  <si>
    <t>Reduced Breakfast Reimbursement</t>
  </si>
  <si>
    <t># of Reduced Breakfasts Served</t>
  </si>
  <si>
    <t>Reduced Breakfast Revenue</t>
  </si>
  <si>
    <t>Free Breakfast Reimbursement</t>
  </si>
  <si>
    <t># of Free Breakfasts Served</t>
  </si>
  <si>
    <t>Free Breakfast Revenue</t>
  </si>
  <si>
    <t>Total Breakfast Revenue</t>
  </si>
  <si>
    <t>Paid Lunch Reimbursement</t>
  </si>
  <si>
    <t># of Paid Lunches Served/Sold</t>
  </si>
  <si>
    <t>Reduced Lunch Price</t>
  </si>
  <si>
    <t>Reduced Lunch Reimbursement</t>
  </si>
  <si>
    <t># of Reduced Lunches Served/Sold</t>
  </si>
  <si>
    <t>Reduced Lunch Revenue</t>
  </si>
  <si>
    <t>Free Lunch Reimbursement</t>
  </si>
  <si>
    <t># of Free Lunches Served</t>
  </si>
  <si>
    <t>Free Lunch Revenue</t>
  </si>
  <si>
    <t>Total Lunch Revenue</t>
  </si>
  <si>
    <t>Total Reimbursable Meal Revenue</t>
  </si>
  <si>
    <t>Free Breakfasts</t>
  </si>
  <si>
    <t>Free Lunches</t>
  </si>
  <si>
    <t>Performance Based Reimbursement</t>
  </si>
  <si>
    <t>Directions for Tabs 1 and 2</t>
  </si>
  <si>
    <t>Directions for Tab 3</t>
  </si>
  <si>
    <t>16.</t>
  </si>
  <si>
    <t>17.</t>
  </si>
  <si>
    <t>18.</t>
  </si>
  <si>
    <t>Taco Soup</t>
  </si>
  <si>
    <t>Invoice Cost</t>
  </si>
  <si>
    <t>Case Size</t>
  </si>
  <si>
    <t>Total Case Cost</t>
  </si>
  <si>
    <t xml:space="preserve">Serving Size/Most Common Measure per case/container </t>
  </si>
  <si>
    <t>Cost per Serving Size/Most Common Measure</t>
  </si>
  <si>
    <t>Cost for recipe</t>
  </si>
  <si>
    <t>Cost per serving (list recipe serving size)</t>
  </si>
  <si>
    <t xml:space="preserve">Measure </t>
  </si>
  <si>
    <t>Ground Beef 85/15</t>
  </si>
  <si>
    <t>$2.78 per #</t>
  </si>
  <si>
    <t>40 #</t>
  </si>
  <si>
    <t>oz</t>
  </si>
  <si>
    <t>8 # 8 oz</t>
  </si>
  <si>
    <t>Chili powder</t>
  </si>
  <si>
    <t>5 #</t>
  </si>
  <si>
    <t>1 tsp</t>
  </si>
  <si>
    <t>1 Cup</t>
  </si>
  <si>
    <t>Ground cumin</t>
  </si>
  <si>
    <t>1.25 Cup</t>
  </si>
  <si>
    <t>Onion Powder</t>
  </si>
  <si>
    <t>.5 C</t>
  </si>
  <si>
    <t>Red Pepper</t>
  </si>
  <si>
    <t>1 T &amp; 1 t.</t>
  </si>
  <si>
    <t>Ground black pepper</t>
  </si>
  <si>
    <t>2 T &amp; 2 t.</t>
  </si>
  <si>
    <t>Fresh onion</t>
  </si>
  <si>
    <t>$2.30 per #</t>
  </si>
  <si>
    <t>4 # 8 oz.</t>
  </si>
  <si>
    <t>Ranch Dressing, dry</t>
  </si>
  <si>
    <t>pkg</t>
  </si>
  <si>
    <t>4 oz</t>
  </si>
  <si>
    <t>Tomatoes</t>
  </si>
  <si>
    <t>6 #10 cans</t>
  </si>
  <si>
    <t>#10</t>
  </si>
  <si>
    <t>2 #10</t>
  </si>
  <si>
    <t>Salsa</t>
  </si>
  <si>
    <t>4/1 gal</t>
  </si>
  <si>
    <t>qt</t>
  </si>
  <si>
    <t>2 qt</t>
  </si>
  <si>
    <t>Corn</t>
  </si>
  <si>
    <t>1 #10</t>
  </si>
  <si>
    <t>Kidney Beans</t>
  </si>
  <si>
    <t>4 #10</t>
  </si>
  <si>
    <t>Ingredients</t>
  </si>
  <si>
    <t>Nonprogram Revenue Calculator</t>
  </si>
  <si>
    <t>Enter the Cost for reimbursable meal, cost of nonprogram food and total revenue</t>
  </si>
  <si>
    <r>
      <rPr>
        <b/>
        <sz val="11"/>
        <color indexed="8"/>
        <rFont val="Calibri"/>
        <family val="2"/>
      </rPr>
      <t>Cost of Reimbursable Meal Food</t>
    </r>
    <r>
      <rPr>
        <sz val="11"/>
        <color theme="1"/>
        <rFont val="Calibri"/>
        <family val="2"/>
        <scheme val="minor"/>
      </rPr>
      <t xml:space="preserve"> refers to the amount paid for food purchased to be a part of a reimbursable meal.  </t>
    </r>
  </si>
  <si>
    <r>
      <rPr>
        <b/>
        <sz val="11"/>
        <color indexed="8"/>
        <rFont val="Calibri"/>
        <family val="2"/>
      </rPr>
      <t>Cost of Nonprogram Food</t>
    </r>
    <r>
      <rPr>
        <sz val="11"/>
        <color theme="1"/>
        <rFont val="Calibri"/>
        <family val="2"/>
        <scheme val="minor"/>
      </rPr>
      <t xml:space="preserve"> refers to the amount paid for food sold in a participating school other than a reimbursable meal and is purchased using funds from the school food service account of the school.  This is a broad definition and includes beverages, a la carte foods, and any exta reimbursable foods that are sold such as an extra slice of pizza or carton of milk</t>
    </r>
  </si>
  <si>
    <t>Cost of Nonprogram Food</t>
  </si>
  <si>
    <t>Total Food Costs</t>
  </si>
  <si>
    <t>Total Nonprogram Food Revenue</t>
  </si>
  <si>
    <t>Total Revenue</t>
  </si>
  <si>
    <r>
      <rPr>
        <b/>
        <sz val="11"/>
        <color indexed="8"/>
        <rFont val="Calibri"/>
        <family val="2"/>
      </rPr>
      <t>Total Food Cost</t>
    </r>
    <r>
      <rPr>
        <sz val="11"/>
        <color theme="1"/>
        <rFont val="Calibri"/>
        <family val="2"/>
        <scheme val="minor"/>
      </rPr>
      <t xml:space="preserve"> refers to the total amount paid for food for both reimbursable meals and nonprogram food purchased with the school food service account. </t>
    </r>
  </si>
  <si>
    <t>Minimum portion of revenue from nonprogram funds</t>
  </si>
  <si>
    <r>
      <rPr>
        <b/>
        <sz val="11"/>
        <color indexed="8"/>
        <rFont val="Calibri"/>
        <family val="2"/>
      </rPr>
      <t>Total Nonprogram Food Revenue</t>
    </r>
    <r>
      <rPr>
        <sz val="11"/>
        <color theme="1"/>
        <rFont val="Calibri"/>
        <family val="2"/>
        <scheme val="minor"/>
      </rPr>
      <t xml:space="preserve"> refers to all funds accumulated to the school food service account associated with the sale of nonprogram foods.</t>
    </r>
  </si>
  <si>
    <t>Minimum Revenue Required from the Sale of Nonprogram Foods</t>
  </si>
  <si>
    <r>
      <rPr>
        <b/>
        <sz val="11"/>
        <color indexed="8"/>
        <rFont val="Calibri"/>
        <family val="2"/>
      </rPr>
      <t>Total Revenue</t>
    </r>
    <r>
      <rPr>
        <sz val="11"/>
        <color theme="1"/>
        <rFont val="Calibri"/>
        <family val="2"/>
        <scheme val="minor"/>
      </rPr>
      <t xml:space="preserve"> refers to all funds accumulated to the school food service account. </t>
    </r>
  </si>
  <si>
    <t>Additional Revenue Needed to Comply</t>
  </si>
  <si>
    <t>19.</t>
  </si>
  <si>
    <t>Directions for Tab 4</t>
  </si>
  <si>
    <r>
      <rPr>
        <b/>
        <sz val="12"/>
        <color theme="1"/>
        <rFont val="Calibri"/>
        <family val="2"/>
        <scheme val="minor"/>
      </rPr>
      <t>Paid</t>
    </r>
    <r>
      <rPr>
        <b/>
        <sz val="11"/>
        <color theme="1"/>
        <rFont val="Calibri"/>
        <family val="2"/>
        <scheme val="minor"/>
      </rPr>
      <t xml:space="preserve"> Breakfast Price</t>
    </r>
  </si>
  <si>
    <t>Paid Students</t>
  </si>
  <si>
    <t>Reduced Students</t>
  </si>
  <si>
    <t>Free Students</t>
  </si>
  <si>
    <t xml:space="preserve">***If you do not have one of the nonprogram food items in this spreadsheet, you may leave that section blank. All of the formulas will still work if you do so. </t>
  </si>
  <si>
    <t>SFA Standardized Recipe Values</t>
  </si>
  <si>
    <t>Serving Size:</t>
  </si>
  <si>
    <t>Servings Per Recipe:</t>
  </si>
  <si>
    <t>8 oz</t>
  </si>
  <si>
    <t>Per</t>
  </si>
  <si>
    <t xml:space="preserve">Per recipe for </t>
  </si>
  <si>
    <t>serving</t>
  </si>
  <si>
    <t>Recipe Name:</t>
  </si>
  <si>
    <t>Example: Apple Juice $0.30 per unit + Mixed Berry $0.29 per unit + Orange Juice $0.29 per unit + Grape Juice $0.28 per unit = $1.16/4 = $0.29 avg. per unit cost</t>
  </si>
  <si>
    <t>NonProgram Foods: What is required?</t>
  </si>
  <si>
    <t xml:space="preserve">Per 210.14(f) all SFAs that serve nonprogram foods (any food that runs through your school foodservice account that is not the reimbursable meal) must complete the USDA NonProgram Food Tool annually using annual information. </t>
  </si>
  <si>
    <t xml:space="preserve">According to USDA FNS Memo SP 20-2016, USDA understands that this information can be difficult for some schools to obtain and allows what is known as a "reference period". This reference period may be any length of time, shorter than one year, but must be at least 5 days (or 4 days if you are traditionally a 4 day school week). </t>
  </si>
  <si>
    <t>If a reference period is used, all of the data from the reference period MUST be from the same time period (ex: if you use a week of data, all of the data entered must be from the same week).</t>
  </si>
  <si>
    <t>For instructions on how to use the "Recipe Cost Analysis" section, please see the "Recipe Cost Analysis" Tab.</t>
  </si>
  <si>
    <t>***All of the information entered into this tool should be from the exact same week to obtain an accurate reference period.</t>
  </si>
  <si>
    <t>Recipe Cost Analysis Instructions</t>
  </si>
  <si>
    <t>In the "Ingredients" column, enter the list of ingredients necessary for the recipe you are trying to analyze.</t>
  </si>
  <si>
    <t>In the "Case Size" column, enter the normal case size that you receive that ingredient in.</t>
  </si>
  <si>
    <t>In the "Invoice Cost" column, enter what it costs to buy one unit of the items in your recipe.</t>
  </si>
  <si>
    <t>In the "Total Case Cost" column, enter the cost per case of the ingredient.</t>
  </si>
  <si>
    <t>The "Cost Per Serving" column will calculate for you. This will be calcuated in the same serving size that you entered in the previous column.</t>
  </si>
  <si>
    <t xml:space="preserve">In the "SFA Standardized Recipe Values" enter the quantites specified in your standardized recipe. </t>
  </si>
  <si>
    <t>At the top, enter in the Recipe Name, Serving Size, and Servings Per Recipe from your standardized recipe. These will be important in calculating some of the columns in the worksheet.</t>
  </si>
  <si>
    <t>In the "Measure" column, enter the measurements from your standardized recipe. Keep in mind that these need to be converted to the same measurements used in the "Most Common Measure Per Container" column.</t>
  </si>
  <si>
    <t xml:space="preserve">The "Cost per Recipe" and "Cost per Serving" columns will then be calculated for you. This will also result in a calculation of an entire recipe cost per serving as well as a total cost per recipe. You should use the "Cost Per Serving" to enter in to either the breakfast or lunch tabs (tabs 1 or 2). </t>
  </si>
  <si>
    <t>Tip:</t>
  </si>
  <si>
    <t>If you are unsure about what should be entered in any of columns, please reference the example tab.</t>
  </si>
  <si>
    <t>***These instructions apply to all of the Recipe Cost Analysis Tabs</t>
  </si>
  <si>
    <t>This tool will help you calculate the information that you need to complete a 1 week reference period to complete the USDA NonProgram Revenue Tool.</t>
  </si>
  <si>
    <t>Adding or removing cells in the spreadsheet will change the formulas and they may no longer work. Enter information into the blue cells only to ensure the most accurate data is calculated.</t>
  </si>
  <si>
    <r>
      <rPr>
        <b/>
        <sz val="13"/>
        <color theme="1"/>
        <rFont val="Calibri"/>
        <family val="2"/>
      </rPr>
      <t>←</t>
    </r>
    <r>
      <rPr>
        <b/>
        <sz val="13"/>
        <color theme="1"/>
        <rFont val="Calibri"/>
        <family val="2"/>
        <scheme val="minor"/>
      </rPr>
      <t xml:space="preserve"> Enter into tab 1 or 2</t>
    </r>
  </si>
  <si>
    <r>
      <rPr>
        <b/>
        <sz val="13"/>
        <color theme="1"/>
        <rFont val="Calibri"/>
        <family val="2"/>
      </rPr>
      <t>←</t>
    </r>
    <r>
      <rPr>
        <b/>
        <sz val="13"/>
        <color theme="1"/>
        <rFont val="Calibri"/>
        <family val="2"/>
        <scheme val="minor"/>
      </rPr>
      <t xml:space="preserve"> Enter into Tab 1 or 2</t>
    </r>
  </si>
  <si>
    <t>In the "Serving Size/Most Common Measure Per Container" column, enter the most common serving size and how much is in each individual case with the label in the second column.</t>
  </si>
  <si>
    <t>Whole fresh fruit</t>
  </si>
  <si>
    <t>Milk</t>
  </si>
  <si>
    <t>Chips</t>
  </si>
  <si>
    <t>Veggie Cup</t>
  </si>
  <si>
    <t>Extra Entrée</t>
  </si>
  <si>
    <t>Snack Bars</t>
  </si>
  <si>
    <t>Bottle Water</t>
  </si>
  <si>
    <t>Adult Meals</t>
  </si>
  <si>
    <t>Cookies</t>
  </si>
  <si>
    <t>Bottle Juice</t>
  </si>
  <si>
    <t>Bread/Dinner roll</t>
  </si>
  <si>
    <t>Fruit Cup</t>
  </si>
  <si>
    <t>A la Carte Revenue and Expenses</t>
  </si>
  <si>
    <t>Directions for Tab 5</t>
  </si>
  <si>
    <t xml:space="preserve">The totals will be calculated for you on the "5. Totals" Tab. Use this information and enter it into the USDA NonProgram Food Revenue Tool as it appears on tab 5. </t>
  </si>
  <si>
    <t>**You will only need to complete this tab if your school sells a la carte items other than extra milks or juices at breakfast</t>
  </si>
  <si>
    <t>Enter the nonprogram food item and the raw food cost for that item.</t>
  </si>
  <si>
    <t>A la Carte Item</t>
  </si>
  <si>
    <t>Actual Selling Price</t>
  </si>
  <si>
    <t># Sold</t>
  </si>
  <si>
    <t>Raw Food Cost</t>
  </si>
  <si>
    <t>Actual vs Recommended</t>
  </si>
  <si>
    <t>$ Difference</t>
  </si>
  <si>
    <t>Total A la Carte Cost</t>
  </si>
  <si>
    <t>Total A la Carte Revenue</t>
  </si>
  <si>
    <t xml:space="preserve">Enter the number of each food item sold. Remember to use data from the same reference week that you used on tabs 1 and 2. </t>
  </si>
  <si>
    <t xml:space="preserve">The Recommended Selling Price column will generate for you. This cost is determined based on a 38% price increase from the raw food cost, which is considred best practice. </t>
  </si>
  <si>
    <t xml:space="preserve">The "Actual vs. Recommended" column and the "$ Difference" column will automatically calculate for you. These do not matter in terms of the nonprogram food revenue tool. They are simply for your information and can be used to help you price your a la carte items. </t>
  </si>
  <si>
    <t>Recommended Selling Price*</t>
  </si>
  <si>
    <t xml:space="preserve">The "$ Difference" column is calculated by taking the "Actual vs Recommended" column and multiplying it by the "# Sold" column. This will show you how much money you are making or losing by selling above or below the recommended selling price. </t>
  </si>
  <si>
    <t>The "Actual vs. Recommended" column is calculated by taking the "Recommended Selling Price" column and subtracting it from the "Actual Selling Price" column. This cell will turn red if your price is lower than the recommended selling price.</t>
  </si>
  <si>
    <t>The total a la carte cost and revenue will be calculated for you.</t>
  </si>
  <si>
    <t>20.</t>
  </si>
  <si>
    <t>21.</t>
  </si>
  <si>
    <t>22.</t>
  </si>
  <si>
    <t>Afterschool Snack</t>
  </si>
  <si>
    <t>Reimbursement</t>
  </si>
  <si>
    <t>Snack Price</t>
  </si>
  <si>
    <t># of Snacks Served</t>
  </si>
  <si>
    <t>Snack Revenue</t>
  </si>
  <si>
    <t>Free</t>
  </si>
  <si>
    <t>Reduced</t>
  </si>
  <si>
    <t>Paid</t>
  </si>
  <si>
    <t>Total Snack Revenue</t>
  </si>
  <si>
    <t>Special Milk</t>
  </si>
  <si>
    <t>Milk Price</t>
  </si>
  <si>
    <t># of Milks Served</t>
  </si>
  <si>
    <t>Special Milk Revenue</t>
  </si>
  <si>
    <t>Program Food Revenue</t>
  </si>
  <si>
    <t>Enter in the number of meals, snacks, and milk (if applicable) that were served for the reference week in the corresponding categories. This will typically come from your point of service.</t>
  </si>
  <si>
    <t xml:space="preserve">The reimbursable meal revenue for breakfast, lunch, afterschool snack, and the special milk program will be calculated. </t>
  </si>
  <si>
    <t>Enter the amount you charge for meals, snacks, and milks (if applicable) at each grade level (Elementary, Middle School, High School) for each program (breakfast, lunch, afterschool snack, and special milk, if applicable).</t>
  </si>
  <si>
    <t>Enter the amount of reimbursement you receive for meals, snacks, and milks (if applicable) at each grade level (Elementary, Middle School, High School) for each program (breakfast, lunch, afterschool snack and special milk, if applicable). There are multiple lines for each grade level in the event that you receive different reimbursement values at some sites.</t>
  </si>
  <si>
    <t>Total Special Milk Revenue</t>
  </si>
  <si>
    <t>Option 1</t>
  </si>
  <si>
    <t>Option 2</t>
  </si>
  <si>
    <t>Option 3</t>
  </si>
  <si>
    <t>Option 4</t>
  </si>
  <si>
    <t>MONDAY</t>
  </si>
  <si>
    <t>TUESDAY</t>
  </si>
  <si>
    <t>WEDNESDAY</t>
  </si>
  <si>
    <t>THURSDAY</t>
  </si>
  <si>
    <t>FRIDAY</t>
  </si>
  <si>
    <t>Milk Average</t>
  </si>
  <si>
    <t>Fruit Average</t>
  </si>
  <si>
    <t>Vegetable Average</t>
  </si>
  <si>
    <t>Total Monday Food Cost</t>
  </si>
  <si>
    <t>Total Tuesday Food Cost</t>
  </si>
  <si>
    <t>Total Wednesday Food Cost</t>
  </si>
  <si>
    <t>Total Thursday Food Cost</t>
  </si>
  <si>
    <t>Total Friday Food Cost</t>
  </si>
  <si>
    <r>
      <t xml:space="preserve">Ex: .25+.32+.48+.12=1.17 </t>
    </r>
    <r>
      <rPr>
        <b/>
        <sz val="15"/>
        <color rgb="FFD4650A"/>
        <rFont val="Calibri"/>
        <family val="2"/>
      </rPr>
      <t>÷4=0.2925 avg cost per serving</t>
    </r>
  </si>
  <si>
    <t>To help with averages</t>
  </si>
  <si>
    <t xml:space="preserve">Thursday </t>
  </si>
  <si>
    <t>Average If</t>
  </si>
  <si>
    <t>Hot Dog w/ Bun</t>
  </si>
  <si>
    <t>*This price is a recommendation only.</t>
  </si>
  <si>
    <r>
      <t xml:space="preserve">*This is only accurate if your </t>
    </r>
    <r>
      <rPr>
        <b/>
        <sz val="14"/>
        <color theme="1"/>
        <rFont val="Calibri"/>
        <family val="2"/>
        <scheme val="minor"/>
      </rPr>
      <t>only</t>
    </r>
    <r>
      <rPr>
        <sz val="14"/>
        <color theme="1"/>
        <rFont val="Calibri"/>
        <family val="2"/>
        <scheme val="minor"/>
      </rPr>
      <t xml:space="preserve"> nonprogram foods are second entrees, extra milks/juices, and adult meals</t>
    </r>
  </si>
  <si>
    <t>Mini Corn Dogs</t>
  </si>
  <si>
    <t>Tortilla Strips</t>
  </si>
  <si>
    <t>Average Per Meal Cost</t>
  </si>
  <si>
    <t>Cheese Slice</t>
  </si>
  <si>
    <t>French Bread Pizza</t>
  </si>
  <si>
    <t>Marinara Sauce</t>
  </si>
  <si>
    <t>9-12 svg of 4 strips</t>
  </si>
  <si>
    <t>9-12 svg of 6 corn dogs</t>
  </si>
  <si>
    <t>Hot Dog</t>
  </si>
  <si>
    <t>Rib Patty w/ Bun</t>
  </si>
  <si>
    <t>Rib Patty</t>
  </si>
  <si>
    <t>Juice Average</t>
  </si>
  <si>
    <t>Cinna Stix</t>
  </si>
  <si>
    <t>Hamburger w/ Bun</t>
  </si>
  <si>
    <r>
      <rPr>
        <b/>
        <sz val="20"/>
        <color theme="1"/>
        <rFont val="Calibri"/>
        <family val="2"/>
        <scheme val="minor"/>
      </rPr>
      <t>Instructions:</t>
    </r>
    <r>
      <rPr>
        <sz val="20"/>
        <color theme="1"/>
        <rFont val="Calibri"/>
        <family val="2"/>
        <scheme val="minor"/>
      </rPr>
      <t xml:space="preserve"> Add information into the blue squares. Do not add information into the gray and black squares. 
The top portion of this tool should be filled out with information on your SFA's second entrees and a la carte sales. The bottom portion of this tool should be filled out with information from your production records. It should encompass both program </t>
    </r>
    <r>
      <rPr>
        <b/>
        <sz val="20"/>
        <color theme="1"/>
        <rFont val="Calibri"/>
        <family val="2"/>
        <scheme val="minor"/>
      </rPr>
      <t>and</t>
    </r>
    <r>
      <rPr>
        <sz val="20"/>
        <color theme="1"/>
        <rFont val="Calibri"/>
        <family val="2"/>
        <scheme val="minor"/>
      </rPr>
      <t xml:space="preserve"> nonprogram foods served. This will ensure that the tool is completed accurately and calculates correctly. </t>
    </r>
  </si>
  <si>
    <t xml:space="preserve">School Year: </t>
  </si>
  <si>
    <r>
      <t xml:space="preserve">*This is only accurate if your </t>
    </r>
    <r>
      <rPr>
        <b/>
        <sz val="16"/>
        <color theme="1"/>
        <rFont val="Calibri"/>
        <family val="2"/>
        <scheme val="minor"/>
      </rPr>
      <t>only</t>
    </r>
    <r>
      <rPr>
        <sz val="16"/>
        <color theme="1"/>
        <rFont val="Calibri"/>
        <family val="2"/>
        <scheme val="minor"/>
      </rPr>
      <t xml:space="preserve"> nonprogram foods are second entrees, extra milks/juices, and adult meals</t>
    </r>
  </si>
  <si>
    <r>
      <rPr>
        <b/>
        <sz val="16"/>
        <color theme="1"/>
        <rFont val="Calibri"/>
        <family val="2"/>
        <scheme val="minor"/>
      </rPr>
      <t>Instructions:</t>
    </r>
    <r>
      <rPr>
        <sz val="16"/>
        <color theme="1"/>
        <rFont val="Calibri"/>
        <family val="2"/>
        <scheme val="minor"/>
      </rPr>
      <t xml:space="preserve"> Add information into the blue squares. Do not add information into the gray and black squares. </t>
    </r>
  </si>
  <si>
    <t>School Year</t>
  </si>
  <si>
    <t>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</si>
</sst>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2" formatCode="_(&quot;$&quot;* #,##0_);_(&quot;$&quot;* \(#,##0\);_(&quot;$&quot;* &quot;-&quot;_);_(@_)"/>
    <numFmt numFmtId="44" formatCode="_(&quot;$&quot;* #,##0.00_);_(&quot;$&quot;* \(#,##0.00\);_(&quot;$&quot;* &quot;-&quot;??_);_(@_)"/>
    <numFmt numFmtId="164" formatCode="&quot;$&quot;#,##0.00"/>
    <numFmt numFmtId="165" formatCode="&quot;$&quot;#,##0.0000"/>
    <numFmt numFmtId="166" formatCode="0_);[Red]\(0\)"/>
    <numFmt numFmtId="167" formatCode="_(&quot;$&quot;* #,##0_);_(&quot;$&quot;* \(#,##0\);_(&quot;$&quot;* &quot;-&quot;??_);_(@_)"/>
  </numFmts>
  <fonts count="57" x14ac:knownFonts="1">
    <font>
      <sz val="11"/>
      <color theme="1"/>
      <name val="Calibri"/>
      <family val="2"/>
      <scheme val="minor"/>
    </font>
    <font>
      <b/>
      <sz val="11"/>
      <color theme="1"/>
      <name val="Calibri"/>
      <family val="2"/>
      <scheme val="minor"/>
    </font>
    <font>
      <b/>
      <sz val="16"/>
      <color theme="1"/>
      <name val="Calibri"/>
      <family val="2"/>
      <scheme val="minor"/>
    </font>
    <font>
      <b/>
      <sz val="11"/>
      <color rgb="FF0070C0"/>
      <name val="Calibri"/>
      <family val="2"/>
      <scheme val="minor"/>
    </font>
    <font>
      <b/>
      <sz val="14"/>
      <color rgb="FF0070C0"/>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sz val="12"/>
      <color theme="1"/>
      <name val="Calibri"/>
      <family val="2"/>
      <scheme val="minor"/>
    </font>
    <font>
      <sz val="39"/>
      <color theme="1"/>
      <name val="Calibri"/>
      <family val="2"/>
      <scheme val="minor"/>
    </font>
    <font>
      <b/>
      <sz val="11"/>
      <name val="Calibri"/>
      <family val="2"/>
      <scheme val="minor"/>
    </font>
    <font>
      <b/>
      <sz val="11"/>
      <color rgb="FFD4650A"/>
      <name val="Calibri"/>
      <family val="2"/>
      <scheme val="minor"/>
    </font>
    <font>
      <b/>
      <sz val="13"/>
      <color rgb="FFD4650A"/>
      <name val="Calibri"/>
      <family val="2"/>
      <scheme val="minor"/>
    </font>
    <font>
      <b/>
      <sz val="15"/>
      <color rgb="FFD4650A"/>
      <name val="Calibri"/>
      <family val="2"/>
      <scheme val="minor"/>
    </font>
    <font>
      <b/>
      <sz val="12"/>
      <color rgb="FFD4650A"/>
      <name val="Calibri"/>
      <family val="2"/>
      <scheme val="minor"/>
    </font>
    <font>
      <sz val="14"/>
      <color theme="1"/>
      <name val="Calibri"/>
      <family val="2"/>
      <scheme val="minor"/>
    </font>
    <font>
      <sz val="11"/>
      <color rgb="FF006100"/>
      <name val="Calibri"/>
      <family val="2"/>
      <scheme val="minor"/>
    </font>
    <font>
      <sz val="11"/>
      <color rgb="FF3F3F76"/>
      <name val="Calibri"/>
      <family val="2"/>
      <scheme val="minor"/>
    </font>
    <font>
      <sz val="11"/>
      <color theme="0"/>
      <name val="Calibri"/>
      <family val="2"/>
      <scheme val="minor"/>
    </font>
    <font>
      <b/>
      <sz val="15"/>
      <color theme="1"/>
      <name val="Calibri"/>
      <family val="2"/>
      <scheme val="minor"/>
    </font>
    <font>
      <b/>
      <sz val="13"/>
      <color theme="1"/>
      <name val="Calibri"/>
      <family val="2"/>
      <scheme val="minor"/>
    </font>
    <font>
      <sz val="10"/>
      <color theme="1"/>
      <name val="Calibri"/>
      <family val="2"/>
      <scheme val="minor"/>
    </font>
    <font>
      <b/>
      <sz val="11"/>
      <color indexed="8"/>
      <name val="Calibri"/>
      <family val="2"/>
    </font>
    <font>
      <u/>
      <sz val="11"/>
      <color theme="10"/>
      <name val="Calibri"/>
      <family val="2"/>
    </font>
    <font>
      <sz val="13"/>
      <color theme="1"/>
      <name val="Calibri"/>
      <family val="2"/>
      <scheme val="minor"/>
    </font>
    <font>
      <b/>
      <sz val="13"/>
      <color theme="1"/>
      <name val="Calibri"/>
      <family val="2"/>
    </font>
    <font>
      <u/>
      <sz val="11"/>
      <color theme="10"/>
      <name val="Calibri"/>
      <family val="2"/>
      <scheme val="minor"/>
    </font>
    <font>
      <u/>
      <sz val="14"/>
      <color theme="10"/>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b/>
      <sz val="9"/>
      <name val="Calibri"/>
      <family val="2"/>
      <scheme val="minor"/>
    </font>
    <font>
      <b/>
      <sz val="9"/>
      <color rgb="FF006100"/>
      <name val="Calibri"/>
      <family val="2"/>
      <scheme val="minor"/>
    </font>
    <font>
      <sz val="9"/>
      <color rgb="FF006100"/>
      <name val="Calibri"/>
      <family val="2"/>
      <scheme val="minor"/>
    </font>
    <font>
      <b/>
      <sz val="9"/>
      <color rgb="FF3F3F76"/>
      <name val="Calibri"/>
      <family val="2"/>
      <scheme val="minor"/>
    </font>
    <font>
      <u/>
      <sz val="9"/>
      <color theme="10"/>
      <name val="Calibri"/>
      <family val="2"/>
    </font>
    <font>
      <b/>
      <sz val="9"/>
      <color rgb="FFFF0000"/>
      <name val="Calibri"/>
      <family val="2"/>
      <scheme val="minor"/>
    </font>
    <font>
      <b/>
      <sz val="11"/>
      <color rgb="FF006100"/>
      <name val="Calibri"/>
      <family val="2"/>
      <scheme val="minor"/>
    </font>
    <font>
      <b/>
      <sz val="16"/>
      <color rgb="FFD4650A"/>
      <name val="Calibri"/>
      <family val="2"/>
      <scheme val="minor"/>
    </font>
    <font>
      <b/>
      <sz val="14"/>
      <name val="Calibri"/>
      <family val="2"/>
      <scheme val="minor"/>
    </font>
    <font>
      <b/>
      <sz val="20"/>
      <color theme="1"/>
      <name val="Calibri"/>
      <family val="2"/>
      <scheme val="minor"/>
    </font>
    <font>
      <b/>
      <sz val="22"/>
      <color theme="1"/>
      <name val="Calibri"/>
      <family val="2"/>
      <scheme val="minor"/>
    </font>
    <font>
      <sz val="22"/>
      <color theme="1"/>
      <name val="Calibri"/>
      <family val="2"/>
      <scheme val="minor"/>
    </font>
    <font>
      <b/>
      <sz val="22"/>
      <name val="Calibri"/>
      <family val="2"/>
      <scheme val="minor"/>
    </font>
    <font>
      <sz val="11"/>
      <name val="Calibri"/>
      <family val="2"/>
      <scheme val="minor"/>
    </font>
    <font>
      <b/>
      <sz val="22"/>
      <color rgb="FFD4650A"/>
      <name val="Calibri"/>
      <family val="2"/>
      <scheme val="minor"/>
    </font>
    <font>
      <b/>
      <sz val="30"/>
      <color theme="1"/>
      <name val="Calibri"/>
      <family val="2"/>
      <scheme val="minor"/>
    </font>
    <font>
      <b/>
      <sz val="40"/>
      <color theme="1"/>
      <name val="Calibri"/>
      <family val="2"/>
      <scheme val="minor"/>
    </font>
    <font>
      <b/>
      <sz val="25"/>
      <color rgb="FFD4650A"/>
      <name val="Calibri"/>
      <family val="2"/>
      <scheme val="minor"/>
    </font>
    <font>
      <b/>
      <sz val="20"/>
      <color rgb="FFD4650A"/>
      <name val="Calibri"/>
      <family val="2"/>
      <scheme val="minor"/>
    </font>
    <font>
      <b/>
      <sz val="25"/>
      <color theme="1"/>
      <name val="Calibri"/>
      <family val="2"/>
      <scheme val="minor"/>
    </font>
    <font>
      <sz val="25"/>
      <color theme="1"/>
      <name val="Calibri"/>
      <family val="2"/>
      <scheme val="minor"/>
    </font>
    <font>
      <sz val="15"/>
      <color theme="1"/>
      <name val="Calibri"/>
      <family val="2"/>
      <scheme val="minor"/>
    </font>
    <font>
      <b/>
      <sz val="15"/>
      <color rgb="FFD4650A"/>
      <name val="Calibri"/>
      <family val="2"/>
    </font>
    <font>
      <b/>
      <sz val="40"/>
      <name val="Calibri"/>
      <family val="2"/>
      <scheme val="minor"/>
    </font>
    <font>
      <sz val="20"/>
      <color theme="1"/>
      <name val="Calibri"/>
      <family val="2"/>
      <scheme val="minor"/>
    </font>
  </fonts>
  <fills count="16">
    <fill>
      <patternFill patternType="none"/>
    </fill>
    <fill>
      <patternFill patternType="gray125"/>
    </fill>
    <fill>
      <patternFill patternType="solid">
        <fgColor theme="6"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FFFDD"/>
        <bgColor indexed="64"/>
      </patternFill>
    </fill>
    <fill>
      <patternFill patternType="solid">
        <fgColor rgb="FFC6EFCE"/>
      </patternFill>
    </fill>
    <fill>
      <patternFill patternType="solid">
        <fgColor rgb="FFFFCC99"/>
      </patternFill>
    </fill>
    <fill>
      <patternFill patternType="solid">
        <fgColor theme="9" tint="0.39997558519241921"/>
        <bgColor indexed="65"/>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tint="-0.49998474074526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auto="1"/>
      </right>
      <top style="medium">
        <color auto="1"/>
      </top>
      <bottom style="thin">
        <color auto="1"/>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s>
  <cellStyleXfs count="10">
    <xf numFmtId="0" fontId="0" fillId="0" borderId="0"/>
    <xf numFmtId="0" fontId="19" fillId="12" borderId="0" applyNumberFormat="0" applyBorder="0" applyAlignment="0" applyProtection="0"/>
    <xf numFmtId="0" fontId="17" fillId="10" borderId="0" applyNumberFormat="0" applyBorder="0" applyAlignment="0" applyProtection="0"/>
    <xf numFmtId="0" fontId="24" fillId="0" borderId="0" applyNumberFormat="0" applyFill="0" applyBorder="0" applyAlignment="0" applyProtection="0">
      <alignment vertical="top"/>
      <protection locked="0"/>
    </xf>
    <xf numFmtId="0" fontId="18" fillId="11" borderId="31" applyNumberFormat="0" applyAlignment="0" applyProtection="0"/>
    <xf numFmtId="0" fontId="27" fillId="0" borderId="0" applyNumberFormat="0" applyFill="0" applyBorder="0" applyAlignment="0" applyProtection="0"/>
    <xf numFmtId="44" fontId="29" fillId="0" borderId="0" applyFont="0" applyFill="0" applyBorder="0" applyAlignment="0" applyProtection="0"/>
    <xf numFmtId="0" fontId="17" fillId="10" borderId="0" applyNumberFormat="0" applyBorder="0" applyAlignment="0" applyProtection="0"/>
    <xf numFmtId="0" fontId="18" fillId="11" borderId="31" applyNumberFormat="0" applyAlignment="0" applyProtection="0"/>
    <xf numFmtId="0" fontId="19" fillId="12" borderId="0" applyNumberFormat="0" applyBorder="0" applyAlignment="0" applyProtection="0"/>
  </cellStyleXfs>
  <cellXfs count="736">
    <xf numFmtId="0" fontId="0" fillId="0" borderId="0" xfId="0"/>
    <xf numFmtId="0" fontId="0" fillId="0" borderId="0" xfId="0" applyBorder="1"/>
    <xf numFmtId="0" fontId="8" fillId="0" borderId="0" xfId="0" applyFont="1" applyBorder="1" applyAlignment="1">
      <alignment horizontal="center"/>
    </xf>
    <xf numFmtId="0" fontId="9" fillId="0" borderId="0" xfId="0" applyFont="1" applyBorder="1" applyAlignment="1">
      <alignment wrapText="1"/>
    </xf>
    <xf numFmtId="0" fontId="9" fillId="0" borderId="0" xfId="0" applyFont="1" applyBorder="1" applyAlignment="1">
      <alignment horizontal="center" wrapText="1"/>
    </xf>
    <xf numFmtId="0" fontId="0" fillId="0" borderId="0" xfId="0" applyBorder="1" applyAlignment="1"/>
    <xf numFmtId="49" fontId="10" fillId="0" borderId="0" xfId="0" applyNumberFormat="1" applyFont="1" applyBorder="1" applyAlignment="1">
      <alignment horizontal="center" vertical="center" wrapText="1"/>
    </xf>
    <xf numFmtId="0" fontId="0" fillId="0" borderId="0" xfId="0" applyBorder="1" applyAlignment="1">
      <alignment horizontal="center" wrapText="1"/>
    </xf>
    <xf numFmtId="0" fontId="0" fillId="0" borderId="0" xfId="0" applyFill="1" applyBorder="1"/>
    <xf numFmtId="0" fontId="0" fillId="0" borderId="0" xfId="0" applyFill="1"/>
    <xf numFmtId="0" fontId="9" fillId="0" borderId="0" xfId="0" applyFont="1" applyBorder="1" applyAlignment="1">
      <alignment horizontal="left" wrapText="1"/>
    </xf>
    <xf numFmtId="49" fontId="9" fillId="0" borderId="0" xfId="0" applyNumberFormat="1" applyFont="1" applyBorder="1" applyAlignment="1">
      <alignment horizontal="center" vertical="center" wrapText="1"/>
    </xf>
    <xf numFmtId="49" fontId="9" fillId="0" borderId="0" xfId="0" applyNumberFormat="1" applyFont="1" applyBorder="1" applyAlignment="1">
      <alignment vertical="center" wrapText="1"/>
    </xf>
    <xf numFmtId="0" fontId="7" fillId="2" borderId="0" xfId="0" applyFont="1" applyFill="1" applyBorder="1" applyAlignment="1">
      <alignment vertical="center" wrapText="1"/>
    </xf>
    <xf numFmtId="49" fontId="10" fillId="0" borderId="0" xfId="0" applyNumberFormat="1" applyFont="1" applyBorder="1" applyAlignment="1">
      <alignment horizontal="center" vertical="center" wrapText="1"/>
    </xf>
    <xf numFmtId="0" fontId="9" fillId="0" borderId="0" xfId="0" applyFont="1" applyBorder="1" applyAlignment="1">
      <alignment horizontal="left" wrapText="1"/>
    </xf>
    <xf numFmtId="49" fontId="10" fillId="0" borderId="0" xfId="0" applyNumberFormat="1" applyFont="1" applyBorder="1" applyAlignment="1">
      <alignment horizontal="center" vertical="center" wrapText="1"/>
    </xf>
    <xf numFmtId="0" fontId="9" fillId="0" borderId="0" xfId="0" applyFont="1" applyBorder="1" applyAlignment="1">
      <alignment horizontal="center" wrapText="1"/>
    </xf>
    <xf numFmtId="49" fontId="9" fillId="0" borderId="0" xfId="0" applyNumberFormat="1" applyFont="1" applyBorder="1" applyAlignment="1">
      <alignment horizontal="center" vertical="center" wrapText="1"/>
    </xf>
    <xf numFmtId="0" fontId="9" fillId="0" borderId="0" xfId="0" applyFont="1" applyBorder="1" applyAlignment="1">
      <alignment horizontal="left" wrapText="1"/>
    </xf>
    <xf numFmtId="49" fontId="10" fillId="0" borderId="0" xfId="0" applyNumberFormat="1" applyFont="1" applyBorder="1" applyAlignment="1">
      <alignment horizontal="center" wrapText="1"/>
    </xf>
    <xf numFmtId="0" fontId="0" fillId="3" borderId="1" xfId="0" applyFill="1" applyBorder="1"/>
    <xf numFmtId="8" fontId="0" fillId="3" borderId="1" xfId="0" applyNumberFormat="1" applyFill="1" applyBorder="1"/>
    <xf numFmtId="0" fontId="6" fillId="4" borderId="0" xfId="0" applyFont="1" applyFill="1" applyBorder="1" applyAlignment="1">
      <alignment horizontal="center" vertical="center" wrapText="1"/>
    </xf>
    <xf numFmtId="164" fontId="13" fillId="7" borderId="1" xfId="0" applyNumberFormat="1" applyFont="1" applyFill="1" applyBorder="1"/>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164" fontId="0" fillId="3" borderId="1" xfId="0" applyNumberFormat="1" applyFill="1" applyBorder="1"/>
    <xf numFmtId="0" fontId="7"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49" fontId="0" fillId="0" borderId="0" xfId="0" applyNumberFormat="1" applyAlignment="1">
      <alignment horizontal="right"/>
    </xf>
    <xf numFmtId="0" fontId="0" fillId="0" borderId="0" xfId="0" applyBorder="1" applyAlignment="1">
      <alignment horizontal="center" wrapText="1"/>
    </xf>
    <xf numFmtId="8" fontId="1" fillId="7" borderId="1" xfId="0" applyNumberFormat="1" applyFont="1" applyFill="1" applyBorder="1" applyProtection="1"/>
    <xf numFmtId="0" fontId="0" fillId="0" borderId="0" xfId="0" applyProtection="1">
      <protection locked="0"/>
    </xf>
    <xf numFmtId="0" fontId="0" fillId="0" borderId="0" xfId="0" applyAlignment="1" applyProtection="1">
      <alignment wrapText="1"/>
      <protection locked="0"/>
    </xf>
    <xf numFmtId="164" fontId="0" fillId="0" borderId="0" xfId="0" applyNumberFormat="1" applyProtection="1">
      <protection locked="0"/>
    </xf>
    <xf numFmtId="0" fontId="0" fillId="0" borderId="14" xfId="0" applyBorder="1" applyProtection="1">
      <protection locked="0"/>
    </xf>
    <xf numFmtId="0" fontId="0" fillId="0" borderId="0" xfId="0" applyBorder="1" applyAlignment="1" applyProtection="1">
      <alignment wrapText="1"/>
      <protection locked="0"/>
    </xf>
    <xf numFmtId="0" fontId="0" fillId="0" borderId="0" xfId="0" applyBorder="1" applyProtection="1">
      <protection locked="0"/>
    </xf>
    <xf numFmtId="164" fontId="0" fillId="0" borderId="0" xfId="0" applyNumberFormat="1" applyBorder="1" applyProtection="1">
      <protection locked="0"/>
    </xf>
    <xf numFmtId="0" fontId="0" fillId="0" borderId="15" xfId="0" applyBorder="1" applyProtection="1">
      <protection locked="0"/>
    </xf>
    <xf numFmtId="0" fontId="1" fillId="0" borderId="1"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0" fillId="3" borderId="1" xfId="0" applyFill="1" applyBorder="1" applyProtection="1">
      <protection locked="0"/>
    </xf>
    <xf numFmtId="8" fontId="0" fillId="3" borderId="1" xfId="0" applyNumberFormat="1" applyFill="1" applyBorder="1" applyProtection="1">
      <protection locked="0"/>
    </xf>
    <xf numFmtId="0" fontId="0" fillId="0" borderId="0" xfId="0" applyFill="1" applyBorder="1" applyAlignment="1" applyProtection="1">
      <alignment horizontal="center"/>
      <protection locked="0"/>
    </xf>
    <xf numFmtId="164" fontId="13" fillId="0" borderId="0" xfId="0" applyNumberFormat="1" applyFont="1" applyFill="1" applyBorder="1" applyProtection="1">
      <protection locked="0"/>
    </xf>
    <xf numFmtId="0" fontId="0" fillId="0" borderId="15" xfId="0" applyFill="1" applyBorder="1" applyProtection="1">
      <protection locked="0"/>
    </xf>
    <xf numFmtId="0" fontId="0" fillId="0" borderId="14" xfId="0" applyFill="1" applyBorder="1" applyAlignment="1" applyProtection="1">
      <alignment horizontal="center" vertical="center"/>
      <protection locked="0"/>
    </xf>
    <xf numFmtId="0" fontId="0" fillId="0" borderId="0" xfId="0" applyFill="1" applyBorder="1" applyAlignment="1" applyProtection="1">
      <alignment horizontal="center" vertical="center" wrapText="1"/>
      <protection locked="0"/>
    </xf>
    <xf numFmtId="0" fontId="1" fillId="0" borderId="0" xfId="0" applyFont="1" applyFill="1" applyBorder="1" applyProtection="1">
      <protection locked="0"/>
    </xf>
    <xf numFmtId="8" fontId="1" fillId="0" borderId="0" xfId="0" applyNumberFormat="1" applyFont="1" applyFill="1" applyBorder="1" applyProtection="1">
      <protection locked="0"/>
    </xf>
    <xf numFmtId="0" fontId="0" fillId="0" borderId="0" xfId="0" applyFill="1" applyBorder="1" applyProtection="1">
      <protection locked="0"/>
    </xf>
    <xf numFmtId="164" fontId="3" fillId="0" borderId="0" xfId="0" applyNumberFormat="1" applyFont="1" applyFill="1" applyBorder="1" applyProtection="1">
      <protection locked="0"/>
    </xf>
    <xf numFmtId="0" fontId="0" fillId="0" borderId="0" xfId="0" applyFill="1" applyProtection="1">
      <protection locked="0"/>
    </xf>
    <xf numFmtId="0" fontId="11" fillId="0" borderId="1"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wrapText="1"/>
      <protection locked="0"/>
    </xf>
    <xf numFmtId="164" fontId="11" fillId="0" borderId="1"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8" fontId="0" fillId="0" borderId="0" xfId="0" applyNumberFormat="1" applyFont="1" applyFill="1" applyBorder="1" applyAlignment="1" applyProtection="1">
      <alignment horizontal="left" vertical="top"/>
      <protection locked="0"/>
    </xf>
    <xf numFmtId="0" fontId="2" fillId="0" borderId="0" xfId="0" applyFont="1" applyBorder="1" applyAlignment="1" applyProtection="1">
      <alignment horizontal="left"/>
      <protection locked="0"/>
    </xf>
    <xf numFmtId="8" fontId="1" fillId="0" borderId="1" xfId="0" applyNumberFormat="1" applyFont="1" applyFill="1" applyBorder="1" applyAlignment="1" applyProtection="1">
      <alignment horizontal="center" vertical="center"/>
      <protection locked="0"/>
    </xf>
    <xf numFmtId="8" fontId="0" fillId="0" borderId="1" xfId="0" applyNumberFormat="1" applyFont="1" applyFill="1" applyBorder="1" applyProtection="1">
      <protection locked="0"/>
    </xf>
    <xf numFmtId="8" fontId="0" fillId="0" borderId="0" xfId="0" applyNumberFormat="1" applyFont="1" applyFill="1" applyBorder="1" applyProtection="1">
      <protection locked="0"/>
    </xf>
    <xf numFmtId="164" fontId="0" fillId="0" borderId="0" xfId="0" applyNumberFormat="1" applyFill="1" applyBorder="1" applyProtection="1">
      <protection locked="0"/>
    </xf>
    <xf numFmtId="164" fontId="3" fillId="0" borderId="0" xfId="0" applyNumberFormat="1" applyFont="1" applyFill="1" applyBorder="1" applyAlignment="1" applyProtection="1">
      <alignment wrapText="1"/>
      <protection locked="0"/>
    </xf>
    <xf numFmtId="0" fontId="0" fillId="0" borderId="19" xfId="0" applyBorder="1" applyProtection="1">
      <protection locked="0"/>
    </xf>
    <xf numFmtId="0" fontId="0" fillId="0" borderId="20" xfId="0" applyBorder="1" applyAlignment="1" applyProtection="1">
      <alignment wrapText="1"/>
      <protection locked="0"/>
    </xf>
    <xf numFmtId="0" fontId="0" fillId="0" borderId="20" xfId="0" applyBorder="1" applyProtection="1">
      <protection locked="0"/>
    </xf>
    <xf numFmtId="0" fontId="14" fillId="6" borderId="20" xfId="0" applyFont="1" applyFill="1" applyBorder="1" applyAlignment="1" applyProtection="1">
      <protection locked="0"/>
    </xf>
    <xf numFmtId="0" fontId="14" fillId="0" borderId="21" xfId="0" applyFont="1" applyBorder="1" applyAlignment="1" applyProtection="1">
      <protection locked="0"/>
    </xf>
    <xf numFmtId="164" fontId="4" fillId="0" borderId="0" xfId="0" applyNumberFormat="1" applyFont="1" applyBorder="1" applyProtection="1">
      <protection locked="0"/>
    </xf>
    <xf numFmtId="0" fontId="4" fillId="0" borderId="0" xfId="0" applyFont="1" applyBorder="1" applyAlignment="1" applyProtection="1">
      <alignment horizontal="left"/>
      <protection locked="0"/>
    </xf>
    <xf numFmtId="0" fontId="4" fillId="0" borderId="0" xfId="0" applyFont="1" applyBorder="1" applyProtection="1">
      <protection locked="0"/>
    </xf>
    <xf numFmtId="0" fontId="0" fillId="5" borderId="1" xfId="0" quotePrefix="1" applyFill="1" applyBorder="1" applyProtection="1">
      <protection locked="0"/>
    </xf>
    <xf numFmtId="0" fontId="0" fillId="3" borderId="2" xfId="0" applyFill="1" applyBorder="1" applyProtection="1">
      <protection locked="0"/>
    </xf>
    <xf numFmtId="0" fontId="0" fillId="0" borderId="0" xfId="0" quotePrefix="1" applyFill="1" applyBorder="1" applyProtection="1">
      <protection locked="0"/>
    </xf>
    <xf numFmtId="0" fontId="3" fillId="0" borderId="0" xfId="0" applyFont="1" applyFill="1" applyBorder="1" applyAlignment="1" applyProtection="1">
      <alignment horizontal="left"/>
      <protection locked="0"/>
    </xf>
    <xf numFmtId="0" fontId="0" fillId="0" borderId="21" xfId="0" applyBorder="1" applyProtection="1">
      <protection locked="0"/>
    </xf>
    <xf numFmtId="0" fontId="1" fillId="7" borderId="1" xfId="0" applyFont="1" applyFill="1" applyBorder="1" applyProtection="1"/>
    <xf numFmtId="0" fontId="0" fillId="7" borderId="1" xfId="0" applyFill="1" applyBorder="1" applyProtection="1"/>
    <xf numFmtId="164" fontId="13" fillId="7" borderId="30" xfId="0" applyNumberFormat="1" applyFont="1" applyFill="1" applyBorder="1" applyProtection="1"/>
    <xf numFmtId="164" fontId="13" fillId="7" borderId="1" xfId="0" applyNumberFormat="1" applyFont="1" applyFill="1" applyBorder="1" applyProtection="1"/>
    <xf numFmtId="164" fontId="13" fillId="7" borderId="1" xfId="0" applyNumberFormat="1" applyFont="1" applyFill="1" applyBorder="1" applyAlignment="1" applyProtection="1">
      <alignment wrapText="1"/>
    </xf>
    <xf numFmtId="0" fontId="6" fillId="0" borderId="35" xfId="0" applyFont="1" applyBorder="1" applyProtection="1"/>
    <xf numFmtId="0" fontId="0" fillId="0" borderId="36" xfId="0" applyBorder="1" applyProtection="1"/>
    <xf numFmtId="0" fontId="0" fillId="0" borderId="37" xfId="0" applyBorder="1" applyProtection="1"/>
    <xf numFmtId="0" fontId="22" fillId="0" borderId="16" xfId="0" applyFont="1" applyBorder="1" applyProtection="1"/>
    <xf numFmtId="0" fontId="0" fillId="0" borderId="1" xfId="0" applyBorder="1" applyProtection="1"/>
    <xf numFmtId="0" fontId="0" fillId="0" borderId="38" xfId="0" applyBorder="1" applyProtection="1"/>
    <xf numFmtId="0" fontId="0" fillId="0" borderId="16" xfId="0" applyBorder="1" applyProtection="1"/>
    <xf numFmtId="8" fontId="0" fillId="13" borderId="1" xfId="0" applyNumberFormat="1" applyFill="1" applyBorder="1" applyProtection="1"/>
    <xf numFmtId="42" fontId="0" fillId="0" borderId="1" xfId="0" applyNumberFormat="1" applyBorder="1" applyProtection="1"/>
    <xf numFmtId="9" fontId="0" fillId="0" borderId="1" xfId="0" applyNumberFormat="1" applyBorder="1" applyProtection="1"/>
    <xf numFmtId="0" fontId="0" fillId="0" borderId="39" xfId="0" applyBorder="1" applyProtection="1"/>
    <xf numFmtId="42" fontId="0" fillId="0" borderId="40" xfId="0" applyNumberFormat="1" applyBorder="1" applyProtection="1"/>
    <xf numFmtId="0" fontId="0" fillId="0" borderId="41" xfId="0" applyBorder="1" applyProtection="1"/>
    <xf numFmtId="0" fontId="0" fillId="0" borderId="0" xfId="0" applyBorder="1" applyAlignment="1" applyProtection="1">
      <protection locked="0"/>
    </xf>
    <xf numFmtId="8" fontId="12" fillId="7" borderId="1" xfId="0" applyNumberFormat="1" applyFont="1" applyFill="1" applyBorder="1" applyAlignment="1" applyProtection="1">
      <alignment horizontal="right"/>
    </xf>
    <xf numFmtId="8" fontId="12" fillId="7" borderId="1" xfId="0" applyNumberFormat="1" applyFont="1" applyFill="1" applyBorder="1" applyAlignment="1" applyProtection="1">
      <alignment horizontal="right" vertical="center" wrapText="1"/>
    </xf>
    <xf numFmtId="8" fontId="13" fillId="7" borderId="1" xfId="0" applyNumberFormat="1" applyFont="1" applyFill="1" applyBorder="1" applyProtection="1"/>
    <xf numFmtId="8" fontId="0" fillId="7" borderId="1" xfId="0" applyNumberFormat="1" applyFill="1" applyBorder="1" applyProtection="1"/>
    <xf numFmtId="8" fontId="12" fillId="7" borderId="1" xfId="0" applyNumberFormat="1" applyFont="1" applyFill="1" applyBorder="1" applyProtection="1"/>
    <xf numFmtId="8" fontId="14" fillId="7" borderId="1" xfId="0" applyNumberFormat="1" applyFont="1" applyFill="1" applyBorder="1" applyAlignment="1" applyProtection="1">
      <alignment vertical="center"/>
    </xf>
    <xf numFmtId="165" fontId="0" fillId="7" borderId="1" xfId="0" applyNumberFormat="1" applyFill="1" applyBorder="1"/>
    <xf numFmtId="164" fontId="0" fillId="7" borderId="1" xfId="0" applyNumberFormat="1" applyFill="1" applyBorder="1"/>
    <xf numFmtId="0" fontId="0" fillId="3" borderId="1" xfId="0" applyFill="1" applyBorder="1" applyAlignment="1">
      <alignment horizontal="center"/>
    </xf>
    <xf numFmtId="0" fontId="0" fillId="3" borderId="1" xfId="0" applyFill="1" applyBorder="1" applyAlignment="1">
      <alignment horizontal="left"/>
    </xf>
    <xf numFmtId="0" fontId="8" fillId="0" borderId="0" xfId="0" applyFont="1" applyBorder="1" applyAlignment="1">
      <alignment horizontal="center"/>
    </xf>
    <xf numFmtId="0" fontId="9" fillId="0" borderId="0" xfId="0" applyFont="1" applyBorder="1" applyAlignment="1">
      <alignment horizontal="center" wrapText="1"/>
    </xf>
    <xf numFmtId="0" fontId="0" fillId="0" borderId="0" xfId="0" applyFill="1" applyBorder="1" applyAlignment="1">
      <alignment horizontal="center"/>
    </xf>
    <xf numFmtId="8" fontId="0" fillId="0" borderId="0" xfId="0" applyNumberFormat="1" applyFill="1" applyBorder="1"/>
    <xf numFmtId="165" fontId="0" fillId="0" borderId="0" xfId="0" applyNumberFormat="1" applyFill="1" applyBorder="1"/>
    <xf numFmtId="164" fontId="0" fillId="0" borderId="0" xfId="0" applyNumberFormat="1" applyFill="1" applyBorder="1"/>
    <xf numFmtId="0" fontId="25" fillId="7" borderId="30" xfId="0" applyFont="1" applyFill="1" applyBorder="1" applyAlignment="1">
      <alignment horizontal="right"/>
    </xf>
    <xf numFmtId="0" fontId="13" fillId="7" borderId="32" xfId="0" applyFont="1" applyFill="1" applyBorder="1" applyAlignment="1">
      <alignment horizontal="center"/>
    </xf>
    <xf numFmtId="0" fontId="25" fillId="7" borderId="29" xfId="0" applyFont="1" applyFill="1" applyBorder="1"/>
    <xf numFmtId="0" fontId="13" fillId="7" borderId="29" xfId="0" applyFont="1" applyFill="1" applyBorder="1" applyAlignment="1">
      <alignment horizontal="left"/>
    </xf>
    <xf numFmtId="0" fontId="0" fillId="3" borderId="1" xfId="0" applyFill="1" applyBorder="1" applyAlignment="1" applyProtection="1">
      <alignment horizontal="left"/>
      <protection locked="0"/>
    </xf>
    <xf numFmtId="165" fontId="0" fillId="7" borderId="1" xfId="0" applyNumberFormat="1" applyFill="1" applyBorder="1" applyProtection="1"/>
    <xf numFmtId="164" fontId="0" fillId="7" borderId="1" xfId="0" applyNumberFormat="1" applyFill="1" applyBorder="1" applyProtection="1"/>
    <xf numFmtId="0" fontId="25" fillId="7" borderId="30" xfId="0" applyFont="1" applyFill="1" applyBorder="1" applyAlignment="1" applyProtection="1">
      <alignment horizontal="right"/>
    </xf>
    <xf numFmtId="0" fontId="13" fillId="7" borderId="32" xfId="0" applyFont="1" applyFill="1" applyBorder="1" applyAlignment="1" applyProtection="1">
      <alignment horizontal="center"/>
    </xf>
    <xf numFmtId="0" fontId="25" fillId="7" borderId="29" xfId="0" applyFont="1" applyFill="1" applyBorder="1" applyProtection="1"/>
    <xf numFmtId="0" fontId="13" fillId="7" borderId="29" xfId="0" applyFont="1" applyFill="1" applyBorder="1" applyAlignment="1" applyProtection="1">
      <alignment horizontal="left"/>
    </xf>
    <xf numFmtId="0" fontId="21" fillId="0" borderId="0" xfId="0" applyFont="1"/>
    <xf numFmtId="0" fontId="9" fillId="0" borderId="0" xfId="0" applyFont="1" applyBorder="1" applyAlignment="1">
      <alignment horizontal="center" vertical="center" wrapText="1"/>
    </xf>
    <xf numFmtId="0" fontId="28" fillId="0" borderId="0" xfId="5" applyFont="1" applyBorder="1" applyAlignment="1">
      <alignment horizontal="center" vertical="center" wrapText="1"/>
    </xf>
    <xf numFmtId="0" fontId="16" fillId="0" borderId="0" xfId="0" applyFont="1" applyBorder="1" applyAlignment="1">
      <alignment horizontal="center" vertical="center" wrapText="1"/>
    </xf>
    <xf numFmtId="0" fontId="0" fillId="3" borderId="1" xfId="0" applyFill="1" applyBorder="1" applyAlignment="1" applyProtection="1">
      <alignment horizontal="center"/>
      <protection locked="0"/>
    </xf>
    <xf numFmtId="8" fontId="0" fillId="3" borderId="1" xfId="0" applyNumberFormat="1" applyFill="1" applyBorder="1" applyAlignment="1" applyProtection="1">
      <alignment horizontal="right"/>
      <protection locked="0"/>
    </xf>
    <xf numFmtId="166" fontId="0" fillId="3" borderId="1" xfId="0" applyNumberFormat="1" applyFill="1" applyBorder="1" applyProtection="1">
      <protection locked="0"/>
    </xf>
    <xf numFmtId="40" fontId="0" fillId="3" borderId="1" xfId="0" applyNumberFormat="1" applyFill="1" applyBorder="1" applyAlignment="1" applyProtection="1">
      <alignment horizontal="right"/>
      <protection locked="0"/>
    </xf>
    <xf numFmtId="0" fontId="0" fillId="3" borderId="1" xfId="0" applyNumberFormat="1" applyFill="1" applyBorder="1" applyAlignment="1" applyProtection="1">
      <alignment horizontal="center"/>
      <protection locked="0"/>
    </xf>
    <xf numFmtId="0" fontId="0" fillId="3" borderId="1" xfId="0" applyFill="1" applyBorder="1" applyAlignment="1" applyProtection="1">
      <alignment horizontal="right"/>
      <protection locked="0"/>
    </xf>
    <xf numFmtId="49" fontId="0" fillId="7" borderId="1" xfId="0" applyNumberFormat="1" applyFill="1" applyBorder="1" applyProtection="1"/>
    <xf numFmtId="8" fontId="0" fillId="3" borderId="1" xfId="0" applyNumberFormat="1" applyFont="1" applyFill="1" applyBorder="1" applyAlignment="1" applyProtection="1">
      <alignment horizontal="right"/>
      <protection locked="0"/>
    </xf>
    <xf numFmtId="166" fontId="0" fillId="3" borderId="1" xfId="0" applyNumberFormat="1" applyFont="1" applyFill="1" applyBorder="1" applyProtection="1">
      <protection locked="0"/>
    </xf>
    <xf numFmtId="166" fontId="0" fillId="3" borderId="1" xfId="0" applyNumberFormat="1" applyFont="1" applyFill="1" applyBorder="1" applyAlignment="1" applyProtection="1">
      <alignment horizontal="center" vertical="center" wrapText="1"/>
      <protection locked="0"/>
    </xf>
    <xf numFmtId="0" fontId="9" fillId="0" borderId="0" xfId="0" applyFont="1" applyBorder="1" applyAlignment="1">
      <alignment horizontal="center" wrapText="1"/>
    </xf>
    <xf numFmtId="0" fontId="9" fillId="0" borderId="0" xfId="0" applyFont="1" applyFill="1" applyBorder="1" applyAlignment="1">
      <alignment horizontal="left" vertical="center" wrapText="1"/>
    </xf>
    <xf numFmtId="0" fontId="21" fillId="0" borderId="0" xfId="0" applyFont="1" applyBorder="1" applyAlignment="1">
      <alignment horizontal="center" wrapText="1"/>
    </xf>
    <xf numFmtId="49" fontId="10" fillId="0" borderId="0" xfId="0" applyNumberFormat="1" applyFont="1" applyBorder="1" applyAlignment="1">
      <alignment horizontal="center" vertical="center" wrapText="1"/>
    </xf>
    <xf numFmtId="0" fontId="7" fillId="4"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1" fillId="7" borderId="16" xfId="7" applyFont="1" applyFill="1" applyBorder="1" applyAlignment="1" applyProtection="1">
      <alignment horizontal="center" vertical="center" wrapText="1"/>
    </xf>
    <xf numFmtId="164" fontId="1" fillId="7" borderId="1" xfId="0" applyNumberFormat="1" applyFont="1" applyFill="1" applyBorder="1" applyAlignment="1" applyProtection="1">
      <alignment horizontal="center" vertical="center" wrapText="1"/>
    </xf>
    <xf numFmtId="164" fontId="38" fillId="10" borderId="1" xfId="7" applyNumberFormat="1" applyFont="1" applyBorder="1" applyAlignment="1" applyProtection="1">
      <alignment horizontal="center" vertical="center" wrapText="1"/>
    </xf>
    <xf numFmtId="164" fontId="1" fillId="7" borderId="1" xfId="6" applyNumberFormat="1" applyFont="1" applyFill="1" applyBorder="1" applyAlignment="1" applyProtection="1">
      <alignment horizontal="center" vertical="center" wrapText="1"/>
    </xf>
    <xf numFmtId="164" fontId="1" fillId="0" borderId="1" xfId="0" applyNumberFormat="1" applyFont="1" applyBorder="1" applyAlignment="1" applyProtection="1">
      <alignment horizontal="center" vertical="center" wrapText="1"/>
    </xf>
    <xf numFmtId="0" fontId="1" fillId="7" borderId="1" xfId="0" applyFont="1" applyFill="1" applyBorder="1" applyAlignment="1" applyProtection="1">
      <alignment horizontal="center" vertical="center" wrapText="1"/>
    </xf>
    <xf numFmtId="164" fontId="1" fillId="0" borderId="30" xfId="0" applyNumberFormat="1" applyFont="1" applyBorder="1" applyAlignment="1" applyProtection="1">
      <alignment horizontal="center" vertical="center" wrapText="1"/>
    </xf>
    <xf numFmtId="0" fontId="1" fillId="7" borderId="43" xfId="0" applyFont="1" applyFill="1" applyBorder="1" applyAlignment="1" applyProtection="1">
      <alignment horizontal="center" vertical="center" wrapText="1"/>
    </xf>
    <xf numFmtId="0" fontId="0" fillId="7" borderId="11" xfId="0" applyFont="1" applyFill="1" applyBorder="1" applyAlignment="1" applyProtection="1">
      <alignment horizontal="center"/>
    </xf>
    <xf numFmtId="0" fontId="0" fillId="7" borderId="42" xfId="0" applyFont="1" applyFill="1" applyBorder="1" applyAlignment="1" applyProtection="1">
      <alignment horizontal="center"/>
    </xf>
    <xf numFmtId="0" fontId="0" fillId="3" borderId="16" xfId="0" applyFont="1" applyFill="1" applyBorder="1" applyAlignment="1" applyProtection="1">
      <alignment horizontal="center"/>
    </xf>
    <xf numFmtId="164" fontId="0" fillId="3" borderId="1" xfId="6" applyNumberFormat="1" applyFont="1" applyFill="1" applyBorder="1" applyAlignment="1" applyProtection="1">
      <alignment horizontal="center"/>
    </xf>
    <xf numFmtId="164" fontId="38" fillId="10" borderId="1" xfId="7" applyNumberFormat="1" applyFont="1" applyBorder="1" applyAlignment="1" applyProtection="1">
      <alignment horizontal="center"/>
    </xf>
    <xf numFmtId="164" fontId="0" fillId="3" borderId="1" xfId="6" applyNumberFormat="1" applyFont="1" applyFill="1" applyBorder="1" applyAlignment="1" applyProtection="1">
      <alignment horizontal="center" wrapText="1"/>
    </xf>
    <xf numFmtId="164" fontId="1" fillId="0" borderId="1" xfId="0" applyNumberFormat="1" applyFont="1" applyBorder="1" applyAlignment="1" applyProtection="1">
      <alignment horizontal="center"/>
    </xf>
    <xf numFmtId="0" fontId="0" fillId="3" borderId="1" xfId="0" applyFont="1" applyFill="1" applyBorder="1" applyAlignment="1" applyProtection="1">
      <alignment horizontal="center"/>
    </xf>
    <xf numFmtId="164" fontId="1" fillId="0" borderId="30" xfId="0" applyNumberFormat="1" applyFont="1" applyBorder="1" applyAlignment="1" applyProtection="1">
      <alignment horizontal="center"/>
    </xf>
    <xf numFmtId="164" fontId="1" fillId="7" borderId="44" xfId="0" applyNumberFormat="1" applyFont="1" applyFill="1" applyBorder="1" applyAlignment="1" applyProtection="1">
      <alignment horizontal="center"/>
    </xf>
    <xf numFmtId="164" fontId="0" fillId="3" borderId="1" xfId="0" applyNumberFormat="1" applyFont="1" applyFill="1" applyBorder="1" applyAlignment="1" applyProtection="1">
      <alignment horizontal="center"/>
    </xf>
    <xf numFmtId="164" fontId="1" fillId="7" borderId="45" xfId="0" applyNumberFormat="1" applyFont="1" applyFill="1" applyBorder="1" applyAlignment="1" applyProtection="1">
      <alignment horizontal="center"/>
    </xf>
    <xf numFmtId="164" fontId="1" fillId="0" borderId="46" xfId="0" applyNumberFormat="1" applyFont="1" applyFill="1" applyBorder="1" applyAlignment="1" applyProtection="1">
      <alignment horizontal="center"/>
    </xf>
    <xf numFmtId="0" fontId="30" fillId="0" borderId="0" xfId="0" applyFont="1" applyProtection="1"/>
    <xf numFmtId="0" fontId="0" fillId="0" borderId="0" xfId="0" applyProtection="1"/>
    <xf numFmtId="0" fontId="31" fillId="0" borderId="0" xfId="0" applyFont="1" applyFill="1" applyBorder="1" applyProtection="1"/>
    <xf numFmtId="0" fontId="35" fillId="0" borderId="0" xfId="8" applyFont="1" applyFill="1" applyBorder="1" applyProtection="1"/>
    <xf numFmtId="0" fontId="30" fillId="0" borderId="0" xfId="0" applyFont="1" applyFill="1" applyBorder="1" applyProtection="1"/>
    <xf numFmtId="0" fontId="36" fillId="0" borderId="0" xfId="3" applyFont="1" applyFill="1" applyBorder="1" applyAlignment="1" applyProtection="1">
      <alignment horizontal="left"/>
    </xf>
    <xf numFmtId="167" fontId="32" fillId="0" borderId="0" xfId="9" applyNumberFormat="1" applyFont="1" applyFill="1" applyBorder="1" applyProtection="1"/>
    <xf numFmtId="167" fontId="31" fillId="0" borderId="0" xfId="6" applyNumberFormat="1" applyFont="1" applyFill="1" applyBorder="1" applyProtection="1"/>
    <xf numFmtId="0" fontId="36" fillId="0" borderId="0" xfId="3" applyFont="1" applyFill="1" applyBorder="1" applyAlignment="1" applyProtection="1"/>
    <xf numFmtId="167" fontId="32" fillId="0" borderId="0" xfId="9" applyNumberFormat="1" applyFont="1" applyFill="1" applyBorder="1" applyAlignment="1" applyProtection="1">
      <alignment horizontal="center"/>
    </xf>
    <xf numFmtId="9" fontId="33" fillId="0" borderId="0" xfId="7" applyNumberFormat="1" applyFont="1" applyFill="1" applyBorder="1" applyProtection="1"/>
    <xf numFmtId="0" fontId="30" fillId="0" borderId="0" xfId="0" applyFont="1" applyFill="1" applyBorder="1" applyAlignment="1" applyProtection="1">
      <alignment vertical="center" wrapText="1"/>
    </xf>
    <xf numFmtId="167" fontId="33" fillId="0" borderId="0" xfId="7" applyNumberFormat="1" applyFont="1" applyFill="1" applyBorder="1" applyProtection="1"/>
    <xf numFmtId="167" fontId="31" fillId="0" borderId="0" xfId="0" applyNumberFormat="1" applyFont="1" applyFill="1" applyBorder="1" applyProtection="1"/>
    <xf numFmtId="0" fontId="31" fillId="0" borderId="0" xfId="0" applyFont="1" applyFill="1" applyBorder="1" applyAlignment="1" applyProtection="1">
      <alignment horizontal="center" vertical="center" wrapText="1"/>
    </xf>
    <xf numFmtId="164" fontId="31" fillId="0" borderId="0" xfId="0" applyNumberFormat="1" applyFont="1" applyFill="1" applyBorder="1" applyAlignment="1" applyProtection="1">
      <alignment horizontal="center" vertical="center" wrapText="1"/>
    </xf>
    <xf numFmtId="164" fontId="34" fillId="0" borderId="0" xfId="7" applyNumberFormat="1" applyFont="1" applyFill="1" applyBorder="1" applyAlignment="1" applyProtection="1">
      <alignment horizontal="center" vertical="center"/>
    </xf>
    <xf numFmtId="164" fontId="31" fillId="0" borderId="0" xfId="6" applyNumberFormat="1" applyFont="1" applyFill="1" applyBorder="1" applyAlignment="1" applyProtection="1">
      <alignment horizontal="center" vertical="center" wrapText="1"/>
    </xf>
    <xf numFmtId="0" fontId="0" fillId="0" borderId="0" xfId="0" applyFill="1" applyBorder="1" applyProtection="1"/>
    <xf numFmtId="164" fontId="31" fillId="0" borderId="0" xfId="0" applyNumberFormat="1" applyFont="1" applyFill="1" applyBorder="1" applyAlignment="1" applyProtection="1">
      <alignment horizontal="center"/>
    </xf>
    <xf numFmtId="164" fontId="34" fillId="0" borderId="0" xfId="7" applyNumberFormat="1" applyFont="1" applyFill="1" applyBorder="1" applyAlignment="1" applyProtection="1">
      <alignment horizontal="center"/>
    </xf>
    <xf numFmtId="164" fontId="31" fillId="0" borderId="0" xfId="6" applyNumberFormat="1" applyFont="1" applyFill="1" applyBorder="1" applyAlignment="1" applyProtection="1">
      <alignment horizontal="center"/>
    </xf>
    <xf numFmtId="164" fontId="30" fillId="0" borderId="0" xfId="0" applyNumberFormat="1" applyFont="1" applyFill="1" applyBorder="1" applyAlignment="1" applyProtection="1">
      <alignment horizontal="center"/>
    </xf>
    <xf numFmtId="0" fontId="37" fillId="0" borderId="0" xfId="0" applyFont="1" applyProtection="1"/>
    <xf numFmtId="0" fontId="0" fillId="3" borderId="16" xfId="0" applyFont="1" applyFill="1" applyBorder="1" applyAlignment="1" applyProtection="1">
      <alignment horizontal="center"/>
      <protection locked="0"/>
    </xf>
    <xf numFmtId="164" fontId="0" fillId="3" borderId="1" xfId="6" applyNumberFormat="1" applyFont="1" applyFill="1" applyBorder="1" applyAlignment="1" applyProtection="1">
      <alignment horizontal="center"/>
      <protection locked="0"/>
    </xf>
    <xf numFmtId="164" fontId="0" fillId="3" borderId="1" xfId="6" applyNumberFormat="1" applyFont="1" applyFill="1" applyBorder="1" applyAlignment="1" applyProtection="1">
      <alignment horizontal="center" wrapText="1"/>
      <protection locked="0"/>
    </xf>
    <xf numFmtId="0" fontId="0" fillId="3" borderId="1" xfId="0" applyFont="1" applyFill="1" applyBorder="1" applyAlignment="1" applyProtection="1">
      <alignment horizontal="center"/>
      <protection locked="0"/>
    </xf>
    <xf numFmtId="164" fontId="0" fillId="3" borderId="1" xfId="0" applyNumberFormat="1" applyFont="1" applyFill="1" applyBorder="1" applyAlignment="1" applyProtection="1">
      <alignment horizontal="center"/>
      <protection locked="0"/>
    </xf>
    <xf numFmtId="164" fontId="39" fillId="7" borderId="47" xfId="0" applyNumberFormat="1" applyFont="1" applyFill="1" applyBorder="1" applyAlignment="1" applyProtection="1">
      <alignment horizontal="center"/>
    </xf>
    <xf numFmtId="0" fontId="9" fillId="0" borderId="0" xfId="0" applyFont="1" applyFill="1" applyBorder="1" applyAlignment="1">
      <alignment vertical="center" wrapText="1"/>
    </xf>
    <xf numFmtId="0" fontId="40" fillId="0" borderId="0" xfId="0" applyFont="1" applyFill="1" applyBorder="1" applyAlignment="1">
      <alignment vertical="center" wrapText="1"/>
    </xf>
    <xf numFmtId="8" fontId="11" fillId="6" borderId="0" xfId="0" applyNumberFormat="1" applyFont="1" applyFill="1" applyBorder="1" applyProtection="1"/>
    <xf numFmtId="8" fontId="11" fillId="6" borderId="1" xfId="0" applyNumberFormat="1" applyFont="1" applyFill="1" applyBorder="1" applyAlignment="1" applyProtection="1">
      <alignment horizontal="center" vertical="center"/>
    </xf>
    <xf numFmtId="0" fontId="45" fillId="3" borderId="1" xfId="0" applyFont="1" applyFill="1" applyBorder="1" applyAlignment="1" applyProtection="1">
      <alignment horizontal="right"/>
      <protection locked="0"/>
    </xf>
    <xf numFmtId="8" fontId="13" fillId="0" borderId="0" xfId="0" applyNumberFormat="1" applyFont="1" applyFill="1" applyBorder="1" applyProtection="1"/>
    <xf numFmtId="8" fontId="11" fillId="6" borderId="1" xfId="0" applyNumberFormat="1" applyFont="1" applyFill="1" applyBorder="1" applyAlignment="1" applyProtection="1">
      <alignment horizontal="center" vertical="center" wrapText="1"/>
    </xf>
    <xf numFmtId="0" fontId="13" fillId="0" borderId="0" xfId="0" applyFont="1" applyBorder="1" applyAlignment="1" applyProtection="1">
      <alignment horizontal="left"/>
      <protection locked="0"/>
    </xf>
    <xf numFmtId="0" fontId="2" fillId="0" borderId="0"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1" fillId="0" borderId="17" xfId="0" applyFont="1" applyBorder="1" applyAlignment="1" applyProtection="1">
      <alignment horizontal="center" vertical="center" wrapText="1"/>
      <protection locked="0"/>
    </xf>
    <xf numFmtId="0" fontId="1" fillId="0" borderId="2"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wrapText="1"/>
      <protection locked="0"/>
    </xf>
    <xf numFmtId="164" fontId="1" fillId="0" borderId="6" xfId="0" applyNumberFormat="1" applyFont="1" applyFill="1" applyBorder="1" applyAlignment="1" applyProtection="1">
      <alignment horizontal="center" vertical="center" wrapText="1"/>
      <protection locked="0"/>
    </xf>
    <xf numFmtId="0" fontId="0" fillId="7" borderId="2" xfId="0" applyFill="1" applyBorder="1" applyProtection="1"/>
    <xf numFmtId="164" fontId="13" fillId="7" borderId="6" xfId="0" applyNumberFormat="1" applyFont="1" applyFill="1" applyBorder="1" applyProtection="1"/>
    <xf numFmtId="0" fontId="0" fillId="7" borderId="1" xfId="0" applyFill="1" applyBorder="1" applyAlignment="1" applyProtection="1"/>
    <xf numFmtId="0" fontId="1" fillId="0" borderId="33" xfId="0" applyFont="1" applyBorder="1" applyAlignment="1" applyProtection="1">
      <alignment horizontal="center" vertical="center" wrapText="1"/>
      <protection locked="0"/>
    </xf>
    <xf numFmtId="0" fontId="0" fillId="3" borderId="36" xfId="0" applyFill="1" applyBorder="1" applyProtection="1">
      <protection locked="0"/>
    </xf>
    <xf numFmtId="8" fontId="0" fillId="3" borderId="36" xfId="0" applyNumberFormat="1" applyFill="1" applyBorder="1" applyProtection="1">
      <protection locked="0"/>
    </xf>
    <xf numFmtId="164" fontId="13" fillId="7" borderId="38" xfId="0" applyNumberFormat="1" applyFont="1" applyFill="1" applyBorder="1" applyProtection="1"/>
    <xf numFmtId="164" fontId="13" fillId="7" borderId="53" xfId="0" applyNumberFormat="1" applyFont="1" applyFill="1" applyBorder="1" applyProtection="1"/>
    <xf numFmtId="0" fontId="1" fillId="7" borderId="40" xfId="0" applyFont="1" applyFill="1" applyBorder="1" applyProtection="1"/>
    <xf numFmtId="8" fontId="1" fillId="7" borderId="40" xfId="0" applyNumberFormat="1" applyFont="1" applyFill="1" applyBorder="1" applyProtection="1"/>
    <xf numFmtId="0" fontId="0" fillId="7" borderId="55" xfId="0" applyFill="1" applyBorder="1" applyAlignment="1" applyProtection="1"/>
    <xf numFmtId="0" fontId="0" fillId="3" borderId="40" xfId="0" applyFill="1" applyBorder="1" applyProtection="1">
      <protection locked="0"/>
    </xf>
    <xf numFmtId="164" fontId="13" fillId="7" borderId="41" xfId="0" applyNumberFormat="1" applyFont="1" applyFill="1" applyBorder="1" applyProtection="1"/>
    <xf numFmtId="0" fontId="1" fillId="0" borderId="2" xfId="0" applyFont="1" applyBorder="1" applyAlignment="1" applyProtection="1">
      <alignment horizontal="center" vertical="center" wrapText="1"/>
      <protection locked="0"/>
    </xf>
    <xf numFmtId="0" fontId="0" fillId="8" borderId="2" xfId="0" applyFill="1" applyBorder="1" applyAlignment="1" applyProtection="1">
      <protection locked="0"/>
    </xf>
    <xf numFmtId="164" fontId="13" fillId="7" borderId="46" xfId="0" applyNumberFormat="1" applyFont="1" applyFill="1" applyBorder="1" applyProtection="1"/>
    <xf numFmtId="0" fontId="0" fillId="3" borderId="1" xfId="0" applyFont="1" applyFill="1" applyBorder="1" applyProtection="1"/>
    <xf numFmtId="8" fontId="0" fillId="3" borderId="1" xfId="0" applyNumberFormat="1" applyFont="1" applyFill="1" applyBorder="1" applyProtection="1"/>
    <xf numFmtId="0" fontId="1" fillId="0" borderId="17"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164" fontId="1" fillId="0" borderId="2" xfId="0" applyNumberFormat="1" applyFont="1" applyFill="1" applyBorder="1" applyAlignment="1" applyProtection="1">
      <alignment horizontal="center" vertical="center" wrapText="1"/>
      <protection locked="0"/>
    </xf>
    <xf numFmtId="0" fontId="1" fillId="7" borderId="2" xfId="0" applyFont="1" applyFill="1" applyBorder="1" applyProtection="1"/>
    <xf numFmtId="8" fontId="1" fillId="7" borderId="2" xfId="0" applyNumberFormat="1" applyFont="1" applyFill="1" applyBorder="1" applyProtection="1"/>
    <xf numFmtId="0" fontId="0" fillId="5" borderId="2" xfId="0" quotePrefix="1" applyFill="1" applyBorder="1" applyProtection="1">
      <protection locked="0"/>
    </xf>
    <xf numFmtId="164" fontId="0" fillId="7" borderId="13" xfId="0" applyNumberFormat="1" applyFill="1" applyBorder="1" applyProtection="1"/>
    <xf numFmtId="164" fontId="0" fillId="7" borderId="15" xfId="0" applyNumberFormat="1" applyFill="1" applyBorder="1" applyProtection="1"/>
    <xf numFmtId="0" fontId="47" fillId="5" borderId="18" xfId="0" applyFont="1" applyFill="1" applyBorder="1" applyAlignment="1" applyProtection="1">
      <alignment horizontal="center" vertical="center" textRotation="255"/>
      <protection locked="0"/>
    </xf>
    <xf numFmtId="0" fontId="0" fillId="5" borderId="3" xfId="0" applyFill="1" applyBorder="1" applyAlignment="1" applyProtection="1">
      <alignment horizontal="center" vertical="center"/>
      <protection locked="0"/>
    </xf>
    <xf numFmtId="0" fontId="0" fillId="5" borderId="3" xfId="0" applyFill="1" applyBorder="1" applyAlignment="1" applyProtection="1">
      <alignment horizontal="center" vertical="center" wrapText="1"/>
      <protection locked="0"/>
    </xf>
    <xf numFmtId="0" fontId="1" fillId="5" borderId="3" xfId="0" applyFont="1" applyFill="1" applyBorder="1" applyProtection="1"/>
    <xf numFmtId="8" fontId="1" fillId="5" borderId="3" xfId="0" applyNumberFormat="1" applyFont="1" applyFill="1" applyBorder="1" applyProtection="1"/>
    <xf numFmtId="0" fontId="0" fillId="5" borderId="3" xfId="0" applyFill="1" applyBorder="1" applyAlignment="1" applyProtection="1"/>
    <xf numFmtId="0" fontId="0" fillId="5" borderId="3" xfId="0" applyFill="1" applyBorder="1" applyProtection="1">
      <protection locked="0"/>
    </xf>
    <xf numFmtId="164" fontId="13" fillId="5" borderId="5" xfId="0" applyNumberFormat="1" applyFont="1" applyFill="1" applyBorder="1" applyProtection="1"/>
    <xf numFmtId="0" fontId="0" fillId="5" borderId="3" xfId="0" applyFill="1" applyBorder="1" applyAlignment="1" applyProtection="1">
      <alignment horizontal="center"/>
      <protection locked="0"/>
    </xf>
    <xf numFmtId="8" fontId="0" fillId="5" borderId="0" xfId="0" applyNumberFormat="1" applyFill="1" applyBorder="1" applyAlignment="1" applyProtection="1">
      <alignment horizontal="center"/>
      <protection locked="0"/>
    </xf>
    <xf numFmtId="8" fontId="0" fillId="5" borderId="8" xfId="0" applyNumberFormat="1" applyFill="1" applyBorder="1" applyAlignment="1" applyProtection="1">
      <alignment horizontal="center"/>
      <protection locked="0"/>
    </xf>
    <xf numFmtId="164" fontId="13" fillId="5" borderId="51" xfId="0" applyNumberFormat="1" applyFont="1" applyFill="1" applyBorder="1" applyProtection="1"/>
    <xf numFmtId="0" fontId="0" fillId="5" borderId="3" xfId="0" quotePrefix="1" applyFill="1" applyBorder="1" applyProtection="1">
      <protection locked="0"/>
    </xf>
    <xf numFmtId="0" fontId="48" fillId="5" borderId="18" xfId="0" applyFont="1" applyFill="1" applyBorder="1" applyAlignment="1" applyProtection="1">
      <alignment horizontal="center" vertical="center" textRotation="255"/>
      <protection locked="0"/>
    </xf>
    <xf numFmtId="0" fontId="0" fillId="5" borderId="3" xfId="0" applyFill="1" applyBorder="1" applyProtection="1"/>
    <xf numFmtId="164" fontId="13" fillId="5" borderId="15" xfId="0" applyNumberFormat="1" applyFont="1" applyFill="1" applyBorder="1" applyProtection="1"/>
    <xf numFmtId="164" fontId="49" fillId="0" borderId="26" xfId="0" applyNumberFormat="1" applyFont="1" applyBorder="1" applyProtection="1"/>
    <xf numFmtId="164" fontId="50" fillId="0" borderId="20" xfId="0" applyNumberFormat="1" applyFont="1" applyBorder="1" applyProtection="1"/>
    <xf numFmtId="164" fontId="49" fillId="9" borderId="26" xfId="0" applyNumberFormat="1" applyFont="1" applyFill="1" applyBorder="1" applyAlignment="1" applyProtection="1">
      <alignment horizontal="center" vertical="center"/>
    </xf>
    <xf numFmtId="0" fontId="50" fillId="9" borderId="28"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7" borderId="2" xfId="0" applyFill="1" applyBorder="1" applyAlignment="1" applyProtection="1">
      <alignment horizontal="center" vertical="center" wrapText="1"/>
      <protection locked="0"/>
    </xf>
    <xf numFmtId="164" fontId="49" fillId="14" borderId="1" xfId="0" applyNumberFormat="1" applyFont="1" applyFill="1" applyBorder="1" applyProtection="1"/>
    <xf numFmtId="0" fontId="0" fillId="0" borderId="2" xfId="0" applyBorder="1" applyAlignment="1" applyProtection="1">
      <alignment horizontal="center" vertical="center" wrapText="1"/>
      <protection locked="0"/>
    </xf>
    <xf numFmtId="164" fontId="49" fillId="14" borderId="41" xfId="0" applyNumberFormat="1" applyFont="1" applyFill="1" applyBorder="1" applyProtection="1"/>
    <xf numFmtId="164" fontId="13" fillId="7" borderId="40" xfId="0" applyNumberFormat="1" applyFont="1" applyFill="1" applyBorder="1" applyAlignment="1" applyProtection="1">
      <alignment wrapText="1"/>
    </xf>
    <xf numFmtId="166" fontId="0" fillId="3" borderId="40" xfId="0" applyNumberFormat="1" applyFill="1" applyBorder="1" applyProtection="1">
      <protection locked="0"/>
    </xf>
    <xf numFmtId="0" fontId="0" fillId="0" borderId="1" xfId="0" applyBorder="1" applyProtection="1">
      <protection locked="0"/>
    </xf>
    <xf numFmtId="8" fontId="0" fillId="0" borderId="1" xfId="0" applyNumberFormat="1" applyBorder="1" applyProtection="1">
      <protection locked="0"/>
    </xf>
    <xf numFmtId="8" fontId="0" fillId="0" borderId="0" xfId="0" applyNumberFormat="1" applyBorder="1" applyProtection="1">
      <protection locked="0"/>
    </xf>
    <xf numFmtId="0" fontId="55" fillId="0" borderId="0" xfId="0" applyFont="1" applyBorder="1" applyAlignment="1" applyProtection="1">
      <alignment vertical="center" wrapText="1"/>
      <protection locked="0"/>
    </xf>
    <xf numFmtId="0" fontId="31" fillId="0" borderId="0" xfId="0" applyFont="1" applyFill="1" applyBorder="1" applyAlignment="1" applyProtection="1">
      <alignment horizontal="center"/>
    </xf>
    <xf numFmtId="4" fontId="0" fillId="3" borderId="1" xfId="0" applyNumberFormat="1" applyFill="1" applyBorder="1" applyProtection="1">
      <protection locked="0"/>
    </xf>
    <xf numFmtId="4" fontId="0" fillId="3" borderId="40" xfId="0" applyNumberFormat="1" applyFill="1" applyBorder="1" applyProtection="1">
      <protection locked="0"/>
    </xf>
    <xf numFmtId="164" fontId="0" fillId="3" borderId="1" xfId="0" applyNumberFormat="1" applyFill="1" applyBorder="1" applyProtection="1">
      <protection locked="0"/>
    </xf>
    <xf numFmtId="0" fontId="0" fillId="3" borderId="36" xfId="0" applyFill="1" applyBorder="1"/>
    <xf numFmtId="8" fontId="0" fillId="3" borderId="36" xfId="0" applyNumberFormat="1" applyFill="1" applyBorder="1"/>
    <xf numFmtId="0" fontId="0" fillId="7" borderId="1" xfId="0" applyFill="1" applyBorder="1" applyAlignment="1" applyProtection="1">
      <alignment wrapText="1"/>
    </xf>
    <xf numFmtId="0" fontId="0" fillId="7" borderId="2" xfId="0" applyFill="1" applyBorder="1" applyAlignment="1" applyProtection="1">
      <alignment wrapText="1"/>
    </xf>
    <xf numFmtId="0" fontId="0" fillId="3" borderId="1" xfId="0" quotePrefix="1" applyFont="1" applyFill="1" applyBorder="1" applyProtection="1">
      <protection locked="0"/>
    </xf>
    <xf numFmtId="8" fontId="0" fillId="3" borderId="2" xfId="0" applyNumberFormat="1" applyFont="1" applyFill="1" applyBorder="1" applyProtection="1"/>
    <xf numFmtId="0" fontId="0" fillId="3" borderId="2" xfId="0" quotePrefix="1" applyFont="1" applyFill="1" applyBorder="1" applyProtection="1">
      <protection locked="0"/>
    </xf>
    <xf numFmtId="0" fontId="0" fillId="3" borderId="2" xfId="0" applyFont="1" applyFill="1" applyBorder="1" applyProtection="1"/>
    <xf numFmtId="0" fontId="0" fillId="3" borderId="1" xfId="0" applyFont="1" applyFill="1" applyBorder="1" applyProtection="1">
      <protection locked="0"/>
    </xf>
    <xf numFmtId="8" fontId="0" fillId="3" borderId="1" xfId="0" applyNumberFormat="1" applyFont="1" applyFill="1" applyBorder="1" applyProtection="1">
      <protection locked="0"/>
    </xf>
    <xf numFmtId="0" fontId="0" fillId="3" borderId="1" xfId="0" applyFont="1" applyFill="1" applyBorder="1" applyAlignment="1" applyProtection="1">
      <alignment wrapText="1"/>
      <protection locked="0"/>
    </xf>
    <xf numFmtId="8" fontId="0" fillId="3" borderId="2" xfId="0" applyNumberFormat="1" applyFont="1" applyFill="1" applyBorder="1" applyProtection="1">
      <protection locked="0"/>
    </xf>
    <xf numFmtId="0" fontId="0" fillId="3" borderId="2" xfId="0" applyFont="1" applyFill="1" applyBorder="1" applyAlignment="1" applyProtection="1">
      <alignment wrapText="1"/>
      <protection locked="0"/>
    </xf>
    <xf numFmtId="0" fontId="55" fillId="0" borderId="0" xfId="0" applyFont="1" applyBorder="1" applyAlignment="1" applyProtection="1">
      <alignment vertical="center" wrapText="1"/>
    </xf>
    <xf numFmtId="0" fontId="0" fillId="0" borderId="14" xfId="0" applyBorder="1" applyProtection="1"/>
    <xf numFmtId="0" fontId="0" fillId="0" borderId="0" xfId="0" applyBorder="1" applyProtection="1"/>
    <xf numFmtId="0" fontId="0" fillId="0" borderId="0" xfId="0" applyBorder="1" applyAlignment="1" applyProtection="1">
      <alignment wrapText="1"/>
    </xf>
    <xf numFmtId="164" fontId="0" fillId="0" borderId="0" xfId="0" applyNumberFormat="1" applyBorder="1" applyProtection="1"/>
    <xf numFmtId="0" fontId="0" fillId="0" borderId="15" xfId="0" applyBorder="1" applyProtection="1"/>
    <xf numFmtId="0" fontId="1" fillId="0" borderId="17" xfId="0" applyFont="1" applyBorder="1" applyAlignment="1" applyProtection="1">
      <alignment horizontal="center" vertical="center" wrapText="1"/>
    </xf>
    <xf numFmtId="0" fontId="1" fillId="0" borderId="33"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2" xfId="0" applyFont="1" applyFill="1" applyBorder="1" applyAlignment="1" applyProtection="1">
      <alignment horizontal="center" vertical="center"/>
    </xf>
    <xf numFmtId="0" fontId="1" fillId="0" borderId="2" xfId="0" applyFont="1" applyFill="1" applyBorder="1" applyAlignment="1" applyProtection="1">
      <alignment horizontal="center" vertical="center" wrapText="1"/>
    </xf>
    <xf numFmtId="164" fontId="1" fillId="0" borderId="6" xfId="0" applyNumberFormat="1" applyFont="1" applyFill="1" applyBorder="1" applyAlignment="1" applyProtection="1">
      <alignment horizontal="center" vertical="center" wrapText="1"/>
    </xf>
    <xf numFmtId="0" fontId="0" fillId="8" borderId="2" xfId="0" applyFill="1" applyBorder="1" applyAlignment="1" applyProtection="1"/>
    <xf numFmtId="0" fontId="1" fillId="0" borderId="0" xfId="0" applyFont="1" applyBorder="1" applyAlignment="1" applyProtection="1">
      <alignment horizontal="center" vertical="center" wrapText="1"/>
    </xf>
    <xf numFmtId="0" fontId="0" fillId="0" borderId="0" xfId="0" applyFill="1" applyBorder="1" applyAlignment="1" applyProtection="1">
      <alignment horizontal="center"/>
    </xf>
    <xf numFmtId="164" fontId="13" fillId="0" borderId="0" xfId="0" applyNumberFormat="1" applyFont="1" applyFill="1" applyBorder="1" applyProtection="1"/>
    <xf numFmtId="0" fontId="47" fillId="5" borderId="18" xfId="0" applyFont="1" applyFill="1" applyBorder="1" applyAlignment="1" applyProtection="1">
      <alignment horizontal="center" vertical="center" textRotation="255"/>
    </xf>
    <xf numFmtId="0" fontId="0" fillId="5" borderId="3" xfId="0" applyFill="1" applyBorder="1" applyAlignment="1" applyProtection="1">
      <alignment horizontal="center" vertical="center"/>
    </xf>
    <xf numFmtId="0" fontId="0" fillId="5" borderId="3" xfId="0" applyFill="1" applyBorder="1" applyAlignment="1" applyProtection="1">
      <alignment horizontal="center" vertical="center" wrapText="1"/>
    </xf>
    <xf numFmtId="0" fontId="0" fillId="5" borderId="3" xfId="0" applyFill="1" applyBorder="1" applyAlignment="1" applyProtection="1">
      <alignment horizontal="center"/>
    </xf>
    <xf numFmtId="8" fontId="0" fillId="5" borderId="0" xfId="0" applyNumberFormat="1" applyFill="1" applyBorder="1" applyAlignment="1" applyProtection="1">
      <alignment horizontal="center"/>
    </xf>
    <xf numFmtId="8" fontId="0" fillId="5" borderId="8" xfId="0" applyNumberFormat="1" applyFill="1" applyBorder="1" applyAlignment="1" applyProtection="1">
      <alignment horizontal="center"/>
    </xf>
    <xf numFmtId="0" fontId="0" fillId="0" borderId="15" xfId="0" applyFill="1" applyBorder="1" applyProtection="1"/>
    <xf numFmtId="0" fontId="0" fillId="0" borderId="14"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Fill="1" applyBorder="1" applyAlignment="1" applyProtection="1">
      <alignment horizontal="center" vertical="center" wrapText="1"/>
    </xf>
    <xf numFmtId="0" fontId="1" fillId="0" borderId="0" xfId="0" applyFont="1" applyFill="1" applyBorder="1" applyProtection="1"/>
    <xf numFmtId="8" fontId="1" fillId="0" borderId="0" xfId="0" applyNumberFormat="1" applyFont="1" applyFill="1" applyBorder="1" applyProtection="1"/>
    <xf numFmtId="164" fontId="3" fillId="0" borderId="0" xfId="0" applyNumberFormat="1" applyFont="1" applyFill="1" applyBorder="1" applyProtection="1"/>
    <xf numFmtId="0" fontId="0" fillId="0" borderId="0" xfId="0" applyFill="1" applyProtection="1"/>
    <xf numFmtId="164" fontId="11"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8" fontId="0" fillId="0" borderId="0" xfId="0" applyNumberFormat="1" applyFont="1" applyFill="1" applyBorder="1" applyAlignment="1" applyProtection="1">
      <alignment horizontal="left" vertical="top"/>
    </xf>
    <xf numFmtId="0" fontId="2" fillId="0" borderId="0" xfId="0" applyFont="1" applyBorder="1" applyAlignment="1" applyProtection="1">
      <alignment horizontal="left"/>
    </xf>
    <xf numFmtId="8" fontId="1" fillId="0" borderId="1" xfId="0" applyNumberFormat="1" applyFont="1" applyFill="1" applyBorder="1" applyAlignment="1" applyProtection="1">
      <alignment horizontal="center" vertical="center"/>
    </xf>
    <xf numFmtId="8" fontId="0" fillId="0" borderId="1" xfId="0" applyNumberFormat="1" applyFont="1" applyFill="1" applyBorder="1" applyProtection="1"/>
    <xf numFmtId="8" fontId="0" fillId="0" borderId="0" xfId="0" applyNumberFormat="1" applyFont="1" applyFill="1" applyBorder="1" applyProtection="1"/>
    <xf numFmtId="164" fontId="0" fillId="0" borderId="0" xfId="0" applyNumberFormat="1" applyFill="1" applyBorder="1" applyProtection="1"/>
    <xf numFmtId="164" fontId="3" fillId="0" borderId="0" xfId="0" applyNumberFormat="1" applyFont="1" applyFill="1" applyBorder="1" applyAlignment="1" applyProtection="1">
      <alignment wrapText="1"/>
    </xf>
    <xf numFmtId="8" fontId="1" fillId="0" borderId="35" xfId="0" applyNumberFormat="1" applyFont="1" applyFill="1" applyBorder="1" applyAlignment="1" applyProtection="1">
      <alignment horizontal="center" vertical="center"/>
    </xf>
    <xf numFmtId="0" fontId="1" fillId="0" borderId="36" xfId="0" applyFont="1" applyFill="1" applyBorder="1" applyAlignment="1" applyProtection="1">
      <alignment horizontal="center" vertical="center" wrapText="1"/>
    </xf>
    <xf numFmtId="164" fontId="11" fillId="0" borderId="36" xfId="0" applyNumberFormat="1" applyFont="1" applyFill="1" applyBorder="1" applyAlignment="1" applyProtection="1">
      <alignment horizontal="center" vertical="center" wrapText="1"/>
    </xf>
    <xf numFmtId="0" fontId="1" fillId="0" borderId="37" xfId="0" applyFont="1" applyFill="1" applyBorder="1" applyAlignment="1" applyProtection="1">
      <alignment horizontal="center" vertical="center" wrapText="1"/>
    </xf>
    <xf numFmtId="8" fontId="0" fillId="0" borderId="16" xfId="0" applyNumberFormat="1" applyFont="1" applyFill="1" applyBorder="1" applyProtection="1"/>
    <xf numFmtId="8" fontId="0" fillId="0" borderId="39" xfId="0" applyNumberFormat="1" applyFont="1" applyFill="1" applyBorder="1" applyProtection="1"/>
    <xf numFmtId="0" fontId="0" fillId="0" borderId="19" xfId="0" applyBorder="1" applyProtection="1"/>
    <xf numFmtId="0" fontId="0" fillId="0" borderId="20" xfId="0" applyBorder="1" applyProtection="1"/>
    <xf numFmtId="0" fontId="0" fillId="0" borderId="20" xfId="0" applyBorder="1" applyAlignment="1" applyProtection="1">
      <alignment wrapText="1"/>
    </xf>
    <xf numFmtId="0" fontId="50" fillId="9" borderId="28" xfId="0" applyFont="1" applyFill="1" applyBorder="1" applyAlignment="1" applyProtection="1">
      <alignment horizontal="center" vertical="center" wrapText="1"/>
    </xf>
    <xf numFmtId="0" fontId="14" fillId="6" borderId="20" xfId="0" applyFont="1" applyFill="1" applyBorder="1" applyAlignment="1" applyProtection="1"/>
    <xf numFmtId="0" fontId="14" fillId="0" borderId="21" xfId="0" applyFont="1" applyBorder="1" applyAlignment="1" applyProtection="1"/>
    <xf numFmtId="164" fontId="4" fillId="0" borderId="0" xfId="0" applyNumberFormat="1" applyFont="1" applyBorder="1" applyProtection="1"/>
    <xf numFmtId="0" fontId="4" fillId="0" borderId="0" xfId="0" applyFont="1" applyBorder="1" applyAlignment="1" applyProtection="1">
      <alignment horizontal="left"/>
    </xf>
    <xf numFmtId="0" fontId="4" fillId="0" borderId="0" xfId="0" applyFont="1" applyBorder="1" applyProtection="1"/>
    <xf numFmtId="0" fontId="2" fillId="0" borderId="14" xfId="0" applyFont="1" applyBorder="1" applyAlignment="1" applyProtection="1">
      <alignment horizontal="center"/>
    </xf>
    <xf numFmtId="0" fontId="2" fillId="0" borderId="0" xfId="0" applyFont="1" applyBorder="1" applyAlignment="1" applyProtection="1">
      <alignment horizontal="center"/>
    </xf>
    <xf numFmtId="0" fontId="2" fillId="0" borderId="15" xfId="0" applyFont="1" applyBorder="1" applyAlignment="1" applyProtection="1">
      <alignment horizontal="center"/>
    </xf>
    <xf numFmtId="0" fontId="1" fillId="0" borderId="17" xfId="0" applyFont="1" applyBorder="1" applyAlignment="1" applyProtection="1">
      <alignment horizontal="center" vertical="center"/>
    </xf>
    <xf numFmtId="0" fontId="1" fillId="0" borderId="33" xfId="0" applyFont="1" applyBorder="1" applyAlignment="1" applyProtection="1">
      <alignment horizontal="center" vertical="center"/>
    </xf>
    <xf numFmtId="0" fontId="1" fillId="0" borderId="2" xfId="0" applyFont="1" applyBorder="1" applyAlignment="1" applyProtection="1">
      <alignment horizontal="center" vertical="center"/>
    </xf>
    <xf numFmtId="164" fontId="1" fillId="0" borderId="2" xfId="0" applyNumberFormat="1" applyFont="1" applyFill="1" applyBorder="1" applyAlignment="1" applyProtection="1">
      <alignment horizontal="center" vertical="center" wrapText="1"/>
    </xf>
    <xf numFmtId="0" fontId="0" fillId="0" borderId="0" xfId="0" applyBorder="1" applyAlignment="1" applyProtection="1"/>
    <xf numFmtId="8" fontId="0" fillId="0" borderId="1" xfId="0" applyNumberFormat="1" applyBorder="1" applyProtection="1"/>
    <xf numFmtId="8" fontId="0" fillId="0" borderId="0" xfId="0" applyNumberFormat="1" applyBorder="1" applyProtection="1"/>
    <xf numFmtId="0" fontId="0" fillId="5" borderId="1" xfId="0" quotePrefix="1" applyFill="1" applyBorder="1" applyProtection="1"/>
    <xf numFmtId="0" fontId="0" fillId="5" borderId="2" xfId="0" quotePrefix="1" applyFill="1" applyBorder="1" applyProtection="1"/>
    <xf numFmtId="0" fontId="0" fillId="0" borderId="1" xfId="0" applyBorder="1" applyAlignment="1" applyProtection="1">
      <alignment horizontal="center" vertical="center" wrapText="1"/>
    </xf>
    <xf numFmtId="0" fontId="0" fillId="7" borderId="2" xfId="0" applyFill="1" applyBorder="1" applyAlignment="1" applyProtection="1">
      <alignment horizontal="center" vertical="center" wrapText="1"/>
    </xf>
    <xf numFmtId="0" fontId="13" fillId="0" borderId="0" xfId="0" applyFont="1" applyBorder="1" applyAlignment="1" applyProtection="1">
      <alignment horizontal="left"/>
    </xf>
    <xf numFmtId="0" fontId="0" fillId="0" borderId="2" xfId="0" applyBorder="1" applyAlignment="1" applyProtection="1">
      <alignment horizontal="center" vertical="center" wrapText="1"/>
    </xf>
    <xf numFmtId="0" fontId="48" fillId="5" borderId="18" xfId="0" applyFont="1" applyFill="1" applyBorder="1" applyAlignment="1" applyProtection="1">
      <alignment horizontal="center" vertical="center" textRotation="255"/>
    </xf>
    <xf numFmtId="0" fontId="0" fillId="5" borderId="3" xfId="0" quotePrefix="1" applyFill="1" applyBorder="1" applyProtection="1"/>
    <xf numFmtId="0" fontId="0" fillId="0" borderId="0" xfId="0" quotePrefix="1" applyFill="1" applyBorder="1" applyProtection="1"/>
    <xf numFmtId="0" fontId="3" fillId="0" borderId="0" xfId="0" applyFont="1" applyFill="1" applyBorder="1" applyAlignment="1" applyProtection="1">
      <alignment horizontal="left"/>
    </xf>
    <xf numFmtId="0" fontId="0" fillId="0" borderId="21" xfId="0" applyBorder="1" applyProtection="1"/>
    <xf numFmtId="0" fontId="0" fillId="0" borderId="0" xfId="0" applyAlignment="1" applyProtection="1">
      <alignment wrapText="1"/>
    </xf>
    <xf numFmtId="164" fontId="0" fillId="0" borderId="0" xfId="0" applyNumberFormat="1" applyProtection="1"/>
    <xf numFmtId="0" fontId="0" fillId="3" borderId="2" xfId="0" applyFont="1" applyFill="1" applyBorder="1" applyProtection="1">
      <protection locked="0"/>
    </xf>
    <xf numFmtId="0" fontId="5" fillId="0" borderId="0" xfId="0" applyFont="1" applyBorder="1" applyAlignment="1" applyProtection="1">
      <alignment horizontal="center"/>
    </xf>
    <xf numFmtId="0" fontId="5" fillId="0" borderId="0" xfId="0" applyFont="1" applyBorder="1" applyAlignment="1" applyProtection="1"/>
    <xf numFmtId="0" fontId="0" fillId="0" borderId="11" xfId="0" applyBorder="1" applyProtection="1"/>
    <xf numFmtId="0" fontId="0" fillId="0" borderId="12" xfId="0" applyBorder="1" applyProtection="1"/>
    <xf numFmtId="0" fontId="0" fillId="0" borderId="13" xfId="0" applyBorder="1" applyProtection="1"/>
    <xf numFmtId="0" fontId="0" fillId="0" borderId="15" xfId="0" applyBorder="1" applyAlignment="1" applyProtection="1"/>
    <xf numFmtId="0" fontId="0" fillId="0" borderId="0" xfId="0" applyAlignment="1" applyProtection="1"/>
    <xf numFmtId="0" fontId="20" fillId="0" borderId="0" xfId="0" applyFont="1" applyBorder="1" applyAlignment="1" applyProtection="1">
      <alignment horizontal="center"/>
    </xf>
    <xf numFmtId="0" fontId="1" fillId="0" borderId="30" xfId="0" applyFont="1" applyBorder="1" applyAlignment="1" applyProtection="1">
      <alignment vertical="center"/>
    </xf>
    <xf numFmtId="0" fontId="1" fillId="0" borderId="30"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Protection="1"/>
    <xf numFmtId="0" fontId="1" fillId="0" borderId="1" xfId="0" applyFont="1" applyBorder="1" applyAlignment="1" applyProtection="1">
      <alignment horizontal="left" vertical="center"/>
    </xf>
    <xf numFmtId="0" fontId="0" fillId="6" borderId="0" xfId="0" applyFill="1" applyBorder="1" applyAlignment="1" applyProtection="1">
      <alignment horizontal="center"/>
    </xf>
    <xf numFmtId="0" fontId="11" fillId="6" borderId="0" xfId="0" applyFont="1" applyFill="1" applyBorder="1" applyAlignment="1" applyProtection="1">
      <alignment horizontal="right"/>
    </xf>
    <xf numFmtId="0" fontId="11" fillId="6" borderId="1" xfId="0" applyFont="1" applyFill="1" applyBorder="1" applyAlignment="1" applyProtection="1">
      <alignment horizontal="center" vertical="center"/>
    </xf>
    <xf numFmtId="0" fontId="11" fillId="6" borderId="1" xfId="0" applyFont="1" applyFill="1" applyBorder="1" applyAlignment="1" applyProtection="1">
      <alignment horizontal="center" vertical="center" wrapText="1"/>
    </xf>
    <xf numFmtId="0" fontId="11" fillId="6" borderId="1" xfId="0" applyFont="1" applyFill="1" applyBorder="1" applyAlignment="1" applyProtection="1">
      <alignment horizontal="left"/>
    </xf>
    <xf numFmtId="0" fontId="45" fillId="8" borderId="1" xfId="0" applyFont="1" applyFill="1" applyBorder="1" applyAlignment="1" applyProtection="1">
      <alignment horizontal="right"/>
    </xf>
    <xf numFmtId="0" fontId="13" fillId="0" borderId="0" xfId="0" applyFont="1" applyFill="1" applyBorder="1" applyAlignment="1" applyProtection="1">
      <alignment horizontal="right"/>
    </xf>
    <xf numFmtId="0" fontId="14" fillId="0" borderId="0" xfId="0" applyFont="1" applyBorder="1" applyAlignment="1" applyProtection="1">
      <alignment vertical="center"/>
    </xf>
    <xf numFmtId="8" fontId="14" fillId="0" borderId="0" xfId="0" applyNumberFormat="1" applyFont="1" applyFill="1" applyBorder="1" applyAlignment="1" applyProtection="1">
      <alignment vertical="center"/>
    </xf>
    <xf numFmtId="8" fontId="0" fillId="0" borderId="0" xfId="0" applyNumberFormat="1" applyFill="1" applyBorder="1" applyProtection="1"/>
    <xf numFmtId="165" fontId="0" fillId="0" borderId="0" xfId="0" applyNumberFormat="1" applyFill="1" applyBorder="1" applyProtection="1"/>
    <xf numFmtId="0" fontId="21" fillId="0" borderId="0" xfId="0" applyFont="1" applyProtection="1"/>
    <xf numFmtId="0" fontId="0" fillId="0" borderId="9" xfId="0" applyBorder="1" applyProtection="1"/>
    <xf numFmtId="0" fontId="0" fillId="0" borderId="10" xfId="0" applyBorder="1" applyProtection="1"/>
    <xf numFmtId="0" fontId="0" fillId="0" borderId="34" xfId="0" applyBorder="1" applyProtection="1"/>
    <xf numFmtId="164" fontId="0" fillId="0" borderId="0" xfId="0" applyNumberFormat="1"/>
    <xf numFmtId="0" fontId="0" fillId="0" borderId="15" xfId="0" applyBorder="1"/>
    <xf numFmtId="0" fontId="16" fillId="0" borderId="26" xfId="0" applyFont="1" applyBorder="1" applyAlignment="1">
      <alignment horizontal="right"/>
    </xf>
    <xf numFmtId="0" fontId="9" fillId="0" borderId="0" xfId="0" applyFont="1" applyFill="1" applyBorder="1" applyAlignment="1">
      <alignment horizontal="left" vertical="center" wrapText="1"/>
    </xf>
    <xf numFmtId="49" fontId="10" fillId="0" borderId="0" xfId="0" applyNumberFormat="1" applyFont="1" applyBorder="1" applyAlignment="1">
      <alignment horizontal="center" vertical="center" wrapText="1"/>
    </xf>
    <xf numFmtId="0" fontId="7" fillId="0" borderId="0" xfId="0" applyFont="1" applyFill="1" applyBorder="1" applyAlignment="1">
      <alignment horizontal="left" vertical="center" wrapText="1"/>
    </xf>
    <xf numFmtId="0" fontId="9" fillId="0" borderId="0" xfId="0" applyFont="1" applyAlignment="1">
      <alignment horizontal="left" wrapText="1"/>
    </xf>
    <xf numFmtId="49" fontId="9" fillId="0" borderId="0" xfId="0" applyNumberFormat="1" applyFont="1" applyBorder="1" applyAlignment="1">
      <alignment horizontal="center" vertical="center" wrapText="1"/>
    </xf>
    <xf numFmtId="0" fontId="27" fillId="0" borderId="0" xfId="5" applyAlignment="1" applyProtection="1">
      <alignment horizontal="center"/>
      <protection locked="0"/>
    </xf>
    <xf numFmtId="0" fontId="0" fillId="0" borderId="0" xfId="0" applyAlignment="1" applyProtection="1">
      <alignment horizontal="center"/>
      <protection locked="0"/>
    </xf>
    <xf numFmtId="0" fontId="8" fillId="0" borderId="0" xfId="0" applyFont="1" applyBorder="1" applyAlignment="1">
      <alignment horizontal="center"/>
    </xf>
    <xf numFmtId="0" fontId="9" fillId="0" borderId="0" xfId="0" applyFont="1" applyBorder="1" applyAlignment="1">
      <alignment horizontal="center" vertical="center" wrapText="1"/>
    </xf>
    <xf numFmtId="0" fontId="0" fillId="0" borderId="0" xfId="0" applyBorder="1" applyAlignment="1">
      <alignment horizontal="center" vertical="center" wrapText="1"/>
    </xf>
    <xf numFmtId="0" fontId="28" fillId="0" borderId="0" xfId="5"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28" fillId="0" borderId="0" xfId="5" applyFont="1" applyBorder="1" applyAlignment="1" applyProtection="1">
      <alignment horizontal="center" wrapText="1"/>
      <protection locked="0"/>
    </xf>
    <xf numFmtId="0" fontId="16" fillId="0" borderId="0" xfId="0" applyFont="1" applyBorder="1" applyAlignment="1" applyProtection="1">
      <alignment horizontal="center" wrapText="1"/>
      <protection locked="0"/>
    </xf>
    <xf numFmtId="0" fontId="9" fillId="0" borderId="0" xfId="0" applyFont="1" applyBorder="1" applyAlignment="1">
      <alignment horizontal="center" wrapText="1"/>
    </xf>
    <xf numFmtId="0" fontId="21" fillId="0" borderId="0" xfId="0" applyFont="1" applyBorder="1" applyAlignment="1">
      <alignment horizontal="center" wrapText="1"/>
    </xf>
    <xf numFmtId="0" fontId="9" fillId="0" borderId="0" xfId="0" applyFont="1" applyBorder="1" applyAlignment="1">
      <alignment horizontal="left" wrapText="1"/>
    </xf>
    <xf numFmtId="0" fontId="7" fillId="4"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9" fillId="0" borderId="11" xfId="0" applyFont="1" applyBorder="1" applyAlignment="1">
      <alignment horizontal="center" wrapText="1"/>
    </xf>
    <xf numFmtId="0" fontId="9" fillId="0" borderId="12" xfId="0" applyFont="1" applyBorder="1" applyAlignment="1">
      <alignment horizontal="center" wrapText="1"/>
    </xf>
    <xf numFmtId="0" fontId="9" fillId="0" borderId="19" xfId="0" applyFont="1" applyBorder="1" applyAlignment="1">
      <alignment horizontal="center" wrapText="1"/>
    </xf>
    <xf numFmtId="0" fontId="9" fillId="0" borderId="20" xfId="0" applyFont="1" applyBorder="1" applyAlignment="1">
      <alignment horizontal="center" wrapText="1"/>
    </xf>
    <xf numFmtId="0" fontId="0" fillId="0" borderId="0" xfId="0" applyBorder="1" applyAlignment="1">
      <alignment horizontal="center"/>
    </xf>
    <xf numFmtId="0" fontId="9" fillId="4" borderId="0" xfId="0" applyFont="1" applyFill="1" applyBorder="1" applyAlignment="1">
      <alignment horizontal="left" vertical="center" wrapText="1"/>
    </xf>
    <xf numFmtId="0" fontId="6" fillId="0" borderId="0" xfId="0" applyFont="1" applyBorder="1" applyAlignment="1">
      <alignment horizontal="center" wrapText="1"/>
    </xf>
    <xf numFmtId="0" fontId="9" fillId="0" borderId="0" xfId="0" applyFont="1" applyBorder="1" applyAlignment="1">
      <alignment horizontal="left" vertical="center" wrapText="1"/>
    </xf>
    <xf numFmtId="0" fontId="9" fillId="0" borderId="0" xfId="0" applyFont="1" applyFill="1" applyBorder="1" applyAlignment="1">
      <alignment horizontal="center" vertical="center" wrapText="1"/>
    </xf>
    <xf numFmtId="49" fontId="15" fillId="0" borderId="0" xfId="0" applyNumberFormat="1" applyFont="1" applyBorder="1" applyAlignment="1">
      <alignment horizontal="center" vertical="center" wrapText="1"/>
    </xf>
    <xf numFmtId="49" fontId="9" fillId="0" borderId="0" xfId="0" applyNumberFormat="1" applyFont="1" applyBorder="1" applyAlignment="1">
      <alignment horizontal="left" vertical="top" wrapText="1"/>
    </xf>
    <xf numFmtId="0" fontId="5" fillId="0" borderId="26" xfId="0" applyFont="1" applyBorder="1" applyAlignment="1" applyProtection="1">
      <alignment horizontal="center"/>
      <protection locked="0"/>
    </xf>
    <xf numFmtId="0" fontId="5" fillId="0" borderId="27" xfId="0" applyFont="1" applyBorder="1" applyAlignment="1" applyProtection="1">
      <alignment horizontal="center"/>
      <protection locked="0"/>
    </xf>
    <xf numFmtId="0" fontId="5" fillId="0" borderId="28" xfId="0" applyFont="1" applyBorder="1" applyAlignment="1" applyProtection="1">
      <alignment horizontal="center"/>
      <protection locked="0"/>
    </xf>
    <xf numFmtId="0" fontId="55" fillId="0" borderId="12" xfId="0" applyFont="1" applyBorder="1" applyAlignment="1" applyProtection="1">
      <alignment horizontal="center" vertical="center" wrapText="1"/>
      <protection locked="0"/>
    </xf>
    <xf numFmtId="0" fontId="55" fillId="0" borderId="20" xfId="0" applyFont="1" applyBorder="1" applyAlignment="1" applyProtection="1">
      <alignment horizontal="center" vertical="center" wrapText="1"/>
      <protection locked="0"/>
    </xf>
    <xf numFmtId="0" fontId="51" fillId="0" borderId="11" xfId="0" applyFont="1" applyBorder="1" applyAlignment="1" applyProtection="1">
      <alignment horizontal="center"/>
      <protection locked="0"/>
    </xf>
    <xf numFmtId="0" fontId="51" fillId="0" borderId="12" xfId="0" applyFont="1" applyBorder="1" applyAlignment="1" applyProtection="1">
      <alignment horizontal="center"/>
      <protection locked="0"/>
    </xf>
    <xf numFmtId="0" fontId="51" fillId="0" borderId="13" xfId="0" applyFont="1" applyBorder="1" applyAlignment="1" applyProtection="1">
      <alignment horizontal="center"/>
      <protection locked="0"/>
    </xf>
    <xf numFmtId="0" fontId="1" fillId="0" borderId="2" xfId="0" applyFont="1" applyBorder="1" applyAlignment="1" applyProtection="1">
      <alignment horizontal="center" vertical="center" wrapText="1"/>
      <protection locked="0"/>
    </xf>
    <xf numFmtId="0" fontId="47" fillId="0" borderId="49" xfId="0" applyFont="1" applyBorder="1" applyAlignment="1" applyProtection="1">
      <alignment horizontal="center" vertical="center" textRotation="255"/>
      <protection locked="0"/>
    </xf>
    <xf numFmtId="0" fontId="47" fillId="0" borderId="18" xfId="0" applyFont="1" applyBorder="1" applyAlignment="1" applyProtection="1">
      <alignment horizontal="center" vertical="center" textRotation="255"/>
      <protection locked="0"/>
    </xf>
    <xf numFmtId="0" fontId="47" fillId="0" borderId="54" xfId="0" applyFont="1" applyBorder="1" applyAlignment="1" applyProtection="1">
      <alignment horizontal="center" vertical="center" textRotation="255"/>
      <protection locked="0"/>
    </xf>
    <xf numFmtId="0" fontId="0" fillId="0" borderId="50"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3" borderId="50" xfId="0" applyFill="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8" borderId="50" xfId="0" applyFill="1" applyBorder="1" applyAlignment="1" applyProtection="1">
      <alignment horizontal="center"/>
      <protection locked="0"/>
    </xf>
    <xf numFmtId="0" fontId="0" fillId="8" borderId="3" xfId="0" applyFill="1" applyBorder="1" applyAlignment="1" applyProtection="1">
      <alignment horizontal="center"/>
      <protection locked="0"/>
    </xf>
    <xf numFmtId="0" fontId="0" fillId="8" borderId="4" xfId="0" applyFill="1" applyBorder="1" applyAlignment="1" applyProtection="1">
      <alignment horizontal="center"/>
      <protection locked="0"/>
    </xf>
    <xf numFmtId="164" fontId="0" fillId="8" borderId="57" xfId="0" applyNumberFormat="1" applyFill="1" applyBorder="1" applyAlignment="1" applyProtection="1">
      <alignment horizontal="center"/>
      <protection locked="0"/>
    </xf>
    <xf numFmtId="164" fontId="0" fillId="8" borderId="5" xfId="0" applyNumberFormat="1" applyFill="1" applyBorder="1" applyAlignment="1" applyProtection="1">
      <alignment horizontal="center"/>
      <protection locked="0"/>
    </xf>
    <xf numFmtId="164" fontId="0" fillId="8" borderId="9" xfId="0" applyNumberFormat="1" applyFill="1" applyBorder="1" applyAlignment="1" applyProtection="1">
      <alignment horizontal="center"/>
      <protection locked="0"/>
    </xf>
    <xf numFmtId="0" fontId="0" fillId="8" borderId="55" xfId="0" applyFill="1" applyBorder="1" applyAlignment="1" applyProtection="1">
      <alignment horizontal="center"/>
      <protection locked="0"/>
    </xf>
    <xf numFmtId="8" fontId="0" fillId="3" borderId="32" xfId="0" applyNumberFormat="1" applyFill="1" applyBorder="1" applyAlignment="1" applyProtection="1">
      <alignment horizontal="center"/>
      <protection locked="0"/>
    </xf>
    <xf numFmtId="8" fontId="0" fillId="3" borderId="29" xfId="0" applyNumberFormat="1" applyFill="1" applyBorder="1" applyAlignment="1" applyProtection="1">
      <alignment horizontal="center"/>
      <protection locked="0"/>
    </xf>
    <xf numFmtId="0" fontId="0" fillId="0" borderId="1" xfId="0" applyBorder="1" applyAlignment="1" applyProtection="1">
      <alignment horizontal="center" vertical="center"/>
      <protection locked="0"/>
    </xf>
    <xf numFmtId="0" fontId="0" fillId="3" borderId="1" xfId="0" applyFill="1" applyBorder="1" applyAlignment="1" applyProtection="1">
      <alignment horizontal="center" vertical="center" wrapText="1"/>
      <protection locked="0"/>
    </xf>
    <xf numFmtId="0" fontId="0" fillId="3" borderId="2" xfId="0" applyFill="1" applyBorder="1" applyAlignment="1" applyProtection="1">
      <alignment horizontal="center" vertical="center" wrapText="1"/>
    </xf>
    <xf numFmtId="0" fontId="0" fillId="3" borderId="3" xfId="0" applyFill="1" applyBorder="1" applyAlignment="1" applyProtection="1">
      <alignment horizontal="center" vertical="center" wrapText="1"/>
    </xf>
    <xf numFmtId="0" fontId="0" fillId="15" borderId="2" xfId="0" applyFill="1" applyBorder="1" applyAlignment="1" applyProtection="1">
      <alignment horizontal="center"/>
      <protection locked="0"/>
    </xf>
    <xf numFmtId="0" fontId="0" fillId="15" borderId="3" xfId="0" applyFill="1" applyBorder="1" applyAlignment="1" applyProtection="1">
      <alignment horizontal="center"/>
      <protection locked="0"/>
    </xf>
    <xf numFmtId="0" fontId="0" fillId="15" borderId="4" xfId="0" applyFill="1" applyBorder="1" applyAlignment="1" applyProtection="1">
      <alignment horizontal="center"/>
      <protection locked="0"/>
    </xf>
    <xf numFmtId="164" fontId="13" fillId="15" borderId="6" xfId="0" applyNumberFormat="1" applyFont="1" applyFill="1" applyBorder="1" applyAlignment="1" applyProtection="1">
      <alignment horizontal="center"/>
    </xf>
    <xf numFmtId="164" fontId="13" fillId="15" borderId="5" xfId="0" applyNumberFormat="1" applyFont="1" applyFill="1" applyBorder="1" applyAlignment="1" applyProtection="1">
      <alignment horizontal="center"/>
    </xf>
    <xf numFmtId="164" fontId="13" fillId="15" borderId="9" xfId="0" applyNumberFormat="1" applyFont="1" applyFill="1" applyBorder="1" applyAlignment="1" applyProtection="1">
      <alignment horizontal="center"/>
    </xf>
    <xf numFmtId="8" fontId="0" fillId="15" borderId="7" xfId="0" applyNumberFormat="1" applyFill="1" applyBorder="1" applyAlignment="1" applyProtection="1">
      <alignment horizontal="center"/>
      <protection locked="0"/>
    </xf>
    <xf numFmtId="8" fontId="0" fillId="15" borderId="33" xfId="0" applyNumberFormat="1" applyFill="1" applyBorder="1" applyAlignment="1" applyProtection="1">
      <alignment horizontal="center"/>
      <protection locked="0"/>
    </xf>
    <xf numFmtId="8" fontId="0" fillId="15" borderId="0" xfId="0" applyNumberFormat="1" applyFill="1" applyBorder="1" applyAlignment="1" applyProtection="1">
      <alignment horizontal="center"/>
      <protection locked="0"/>
    </xf>
    <xf numFmtId="8" fontId="0" fillId="15" borderId="8" xfId="0" applyNumberFormat="1" applyFill="1" applyBorder="1" applyAlignment="1" applyProtection="1">
      <alignment horizontal="center"/>
      <protection locked="0"/>
    </xf>
    <xf numFmtId="8" fontId="0" fillId="15" borderId="10" xfId="0" applyNumberFormat="1" applyFill="1" applyBorder="1" applyAlignment="1" applyProtection="1">
      <alignment horizontal="center"/>
      <protection locked="0"/>
    </xf>
    <xf numFmtId="8" fontId="0" fillId="15" borderId="34" xfId="0" applyNumberFormat="1" applyFill="1" applyBorder="1" applyAlignment="1" applyProtection="1">
      <alignment horizontal="center"/>
      <protection locked="0"/>
    </xf>
    <xf numFmtId="0" fontId="0" fillId="8" borderId="58" xfId="0" applyFill="1" applyBorder="1" applyAlignment="1" applyProtection="1">
      <alignment horizontal="center"/>
      <protection locked="0"/>
    </xf>
    <xf numFmtId="0" fontId="0" fillId="8" borderId="36" xfId="0" applyFill="1" applyBorder="1" applyAlignment="1" applyProtection="1">
      <alignment horizontal="center"/>
      <protection locked="0"/>
    </xf>
    <xf numFmtId="0" fontId="0" fillId="8" borderId="29" xfId="0" applyFill="1" applyBorder="1" applyAlignment="1" applyProtection="1">
      <alignment horizontal="center"/>
      <protection locked="0"/>
    </xf>
    <xf numFmtId="0" fontId="0" fillId="8" borderId="1" xfId="0" applyFill="1" applyBorder="1" applyAlignment="1" applyProtection="1">
      <alignment horizontal="center"/>
      <protection locked="0"/>
    </xf>
    <xf numFmtId="0" fontId="0" fillId="8" borderId="37" xfId="0" applyFill="1" applyBorder="1" applyAlignment="1" applyProtection="1">
      <alignment horizontal="center"/>
      <protection locked="0"/>
    </xf>
    <xf numFmtId="0" fontId="0" fillId="8" borderId="38" xfId="0" applyFill="1" applyBorder="1" applyAlignment="1" applyProtection="1">
      <alignment horizontal="center"/>
      <protection locked="0"/>
    </xf>
    <xf numFmtId="8" fontId="0" fillId="3" borderId="1" xfId="0" applyNumberFormat="1" applyFill="1" applyBorder="1" applyAlignment="1" applyProtection="1">
      <alignment horizontal="center"/>
      <protection locked="0"/>
    </xf>
    <xf numFmtId="0" fontId="0" fillId="3" borderId="2" xfId="0" applyFill="1" applyBorder="1" applyAlignment="1" applyProtection="1">
      <alignment horizontal="center" vertical="center" wrapText="1"/>
      <protection locked="0"/>
    </xf>
    <xf numFmtId="164" fontId="13" fillId="15" borderId="53" xfId="0" applyNumberFormat="1" applyFont="1" applyFill="1" applyBorder="1" applyAlignment="1" applyProtection="1">
      <alignment horizontal="center"/>
    </xf>
    <xf numFmtId="164" fontId="13" fillId="15" borderId="51" xfId="0" applyNumberFormat="1" applyFont="1" applyFill="1" applyBorder="1" applyAlignment="1" applyProtection="1">
      <alignment horizontal="center"/>
    </xf>
    <xf numFmtId="164" fontId="13" fillId="15" borderId="52" xfId="0" applyNumberFormat="1" applyFont="1" applyFill="1" applyBorder="1" applyAlignment="1" applyProtection="1">
      <alignment horizontal="center"/>
    </xf>
    <xf numFmtId="0" fontId="0" fillId="0" borderId="2"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3" borderId="55" xfId="0"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xf>
    <xf numFmtId="8" fontId="0" fillId="3" borderId="59" xfId="0" applyNumberFormat="1" applyFill="1" applyBorder="1" applyAlignment="1" applyProtection="1">
      <alignment horizontal="center"/>
      <protection locked="0"/>
    </xf>
    <xf numFmtId="8" fontId="0" fillId="3" borderId="56" xfId="0" applyNumberFormat="1" applyFill="1" applyBorder="1" applyAlignment="1" applyProtection="1">
      <alignment horizontal="center"/>
      <protection locked="0"/>
    </xf>
    <xf numFmtId="0" fontId="47" fillId="0" borderId="1" xfId="0" applyFont="1" applyBorder="1" applyAlignment="1" applyProtection="1">
      <alignment horizontal="center" vertical="center" textRotation="255"/>
      <protection locked="0"/>
    </xf>
    <xf numFmtId="0" fontId="2" fillId="0" borderId="0" xfId="0" applyFont="1" applyBorder="1" applyAlignment="1" applyProtection="1">
      <alignment horizontal="center"/>
      <protection locked="0"/>
    </xf>
    <xf numFmtId="0" fontId="2" fillId="0" borderId="15" xfId="0" applyFont="1" applyBorder="1" applyAlignment="1" applyProtection="1">
      <alignment horizontal="center"/>
      <protection locked="0"/>
    </xf>
    <xf numFmtId="8" fontId="11" fillId="0" borderId="30" xfId="0" applyNumberFormat="1" applyFont="1" applyFill="1" applyBorder="1" applyAlignment="1" applyProtection="1">
      <alignment horizontal="center" vertical="center"/>
      <protection locked="0"/>
    </xf>
    <xf numFmtId="8" fontId="11" fillId="0" borderId="29" xfId="0" applyNumberFormat="1" applyFont="1" applyFill="1" applyBorder="1" applyAlignment="1" applyProtection="1">
      <alignment horizontal="center" vertical="center"/>
      <protection locked="0"/>
    </xf>
    <xf numFmtId="0" fontId="0" fillId="8" borderId="2" xfId="0" applyFill="1" applyBorder="1" applyAlignment="1" applyProtection="1">
      <alignment horizontal="center"/>
      <protection locked="0"/>
    </xf>
    <xf numFmtId="0" fontId="1" fillId="0" borderId="30"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8" fontId="0" fillId="3" borderId="30" xfId="0" applyNumberFormat="1" applyFont="1" applyFill="1" applyBorder="1" applyAlignment="1" applyProtection="1">
      <alignment horizontal="left" vertical="top"/>
      <protection locked="0"/>
    </xf>
    <xf numFmtId="8" fontId="0" fillId="3" borderId="29" xfId="0" applyNumberFormat="1" applyFont="1" applyFill="1" applyBorder="1" applyAlignment="1" applyProtection="1">
      <alignment horizontal="left" vertical="top"/>
      <protection locked="0"/>
    </xf>
    <xf numFmtId="8" fontId="0" fillId="3" borderId="30" xfId="0" applyNumberFormat="1" applyFill="1" applyBorder="1" applyAlignment="1" applyProtection="1">
      <alignment horizontal="center" vertical="center"/>
      <protection locked="0"/>
    </xf>
    <xf numFmtId="8" fontId="0" fillId="3" borderId="29" xfId="0" applyNumberFormat="1" applyFill="1" applyBorder="1" applyAlignment="1" applyProtection="1">
      <alignment horizontal="center" vertical="center"/>
      <protection locked="0"/>
    </xf>
    <xf numFmtId="8" fontId="0" fillId="3" borderId="1" xfId="0" applyNumberFormat="1" applyFont="1" applyFill="1" applyBorder="1" applyAlignment="1" applyProtection="1">
      <alignment horizontal="left" vertical="top"/>
      <protection locked="0"/>
    </xf>
    <xf numFmtId="8" fontId="0" fillId="3" borderId="1" xfId="0" applyNumberFormat="1" applyFill="1" applyBorder="1" applyAlignment="1" applyProtection="1">
      <alignment horizontal="center" vertical="center"/>
      <protection locked="0"/>
    </xf>
    <xf numFmtId="0" fontId="0" fillId="3" borderId="2" xfId="0" applyFill="1" applyBorder="1" applyAlignment="1" applyProtection="1">
      <alignment horizontal="center" vertical="top"/>
      <protection locked="0"/>
    </xf>
    <xf numFmtId="0" fontId="0" fillId="3" borderId="3" xfId="0" applyFill="1" applyBorder="1" applyAlignment="1" applyProtection="1">
      <alignment horizontal="center" vertical="top"/>
      <protection locked="0"/>
    </xf>
    <xf numFmtId="0" fontId="13" fillId="0" borderId="0" xfId="0" applyFont="1" applyBorder="1" applyAlignment="1" applyProtection="1">
      <alignment horizontal="left"/>
      <protection locked="0"/>
    </xf>
    <xf numFmtId="0" fontId="52" fillId="14" borderId="1" xfId="0" applyFont="1" applyFill="1" applyBorder="1" applyAlignment="1" applyProtection="1">
      <alignment horizontal="right" vertical="center" wrapText="1"/>
      <protection locked="0"/>
    </xf>
    <xf numFmtId="0" fontId="2" fillId="0" borderId="14" xfId="0" applyFont="1" applyBorder="1" applyAlignment="1" applyProtection="1">
      <alignment horizontal="center"/>
      <protection locked="0"/>
    </xf>
    <xf numFmtId="0" fontId="16" fillId="0" borderId="0" xfId="0" applyFont="1" applyBorder="1" applyAlignment="1" applyProtection="1">
      <alignment horizontal="center"/>
      <protection locked="0"/>
    </xf>
    <xf numFmtId="0" fontId="0" fillId="0" borderId="1" xfId="0" applyBorder="1" applyAlignment="1" applyProtection="1">
      <alignment horizontal="center"/>
      <protection locked="0"/>
    </xf>
    <xf numFmtId="0" fontId="14" fillId="0" borderId="7" xfId="0" applyFont="1" applyBorder="1" applyAlignment="1" applyProtection="1">
      <alignment horizontal="center" wrapText="1"/>
    </xf>
    <xf numFmtId="0" fontId="14" fillId="0" borderId="24" xfId="0" applyFont="1" applyBorder="1" applyAlignment="1" applyProtection="1">
      <alignment horizontal="center" wrapText="1"/>
    </xf>
    <xf numFmtId="0" fontId="14" fillId="0" borderId="0" xfId="0" applyFont="1" applyBorder="1" applyAlignment="1" applyProtection="1">
      <alignment horizontal="center" wrapText="1"/>
    </xf>
    <xf numFmtId="0" fontId="14" fillId="0" borderId="15" xfId="0" applyFont="1" applyBorder="1" applyAlignment="1" applyProtection="1">
      <alignment horizontal="center" wrapText="1"/>
    </xf>
    <xf numFmtId="0" fontId="20" fillId="0" borderId="6" xfId="0" applyFont="1" applyBorder="1" applyAlignment="1" applyProtection="1">
      <alignment horizontal="center"/>
    </xf>
    <xf numFmtId="0" fontId="20" fillId="0" borderId="7" xfId="0" applyFont="1" applyBorder="1" applyAlignment="1" applyProtection="1">
      <alignment horizontal="center"/>
    </xf>
    <xf numFmtId="0" fontId="20" fillId="0" borderId="24" xfId="0" applyFont="1" applyBorder="1" applyAlignment="1" applyProtection="1">
      <alignment horizontal="center"/>
    </xf>
    <xf numFmtId="0" fontId="0" fillId="3" borderId="50" xfId="0" applyFill="1" applyBorder="1" applyAlignment="1" applyProtection="1">
      <alignment horizontal="center" vertical="top"/>
      <protection locked="0"/>
    </xf>
    <xf numFmtId="0" fontId="53" fillId="0" borderId="5" xfId="0" applyFont="1" applyBorder="1" applyAlignment="1" applyProtection="1">
      <alignment horizontal="center"/>
    </xf>
    <xf numFmtId="0" fontId="53" fillId="0" borderId="0" xfId="0" applyFont="1" applyBorder="1" applyAlignment="1" applyProtection="1">
      <alignment horizontal="center"/>
    </xf>
    <xf numFmtId="0" fontId="53" fillId="0" borderId="15" xfId="0" applyFont="1" applyBorder="1" applyAlignment="1" applyProtection="1">
      <alignment horizontal="center"/>
    </xf>
    <xf numFmtId="0" fontId="53" fillId="0" borderId="9" xfId="0" applyFont="1" applyBorder="1" applyAlignment="1" applyProtection="1">
      <alignment horizontal="center"/>
    </xf>
    <xf numFmtId="0" fontId="53" fillId="0" borderId="10" xfId="0" applyFont="1" applyBorder="1" applyAlignment="1" applyProtection="1">
      <alignment horizontal="center"/>
    </xf>
    <xf numFmtId="0" fontId="53" fillId="0" borderId="25" xfId="0" applyFont="1" applyBorder="1" applyAlignment="1" applyProtection="1">
      <alignment horizontal="center"/>
    </xf>
    <xf numFmtId="0" fontId="48" fillId="0" borderId="49" xfId="0" applyFont="1" applyBorder="1" applyAlignment="1" applyProtection="1">
      <alignment horizontal="center" vertical="center" textRotation="255"/>
      <protection locked="0"/>
    </xf>
    <xf numFmtId="0" fontId="48" fillId="0" borderId="18" xfId="0" applyFont="1" applyBorder="1" applyAlignment="1" applyProtection="1">
      <alignment horizontal="center" vertical="center" textRotation="255"/>
      <protection locked="0"/>
    </xf>
    <xf numFmtId="0" fontId="48" fillId="0" borderId="54" xfId="0" applyFont="1" applyBorder="1" applyAlignment="1" applyProtection="1">
      <alignment horizontal="center" vertical="center" textRotation="255"/>
      <protection locked="0"/>
    </xf>
    <xf numFmtId="0" fontId="52" fillId="14" borderId="40" xfId="0" applyFont="1" applyFill="1" applyBorder="1" applyAlignment="1" applyProtection="1">
      <alignment horizontal="right" vertical="center" wrapText="1"/>
      <protection locked="0"/>
    </xf>
    <xf numFmtId="0" fontId="49" fillId="0" borderId="27" xfId="0" applyFont="1" applyBorder="1" applyAlignment="1" applyProtection="1">
      <alignment horizontal="left"/>
      <protection locked="0"/>
    </xf>
    <xf numFmtId="0" fontId="49" fillId="0" borderId="28" xfId="0" applyFont="1" applyBorder="1" applyAlignment="1" applyProtection="1">
      <alignment horizontal="left"/>
      <protection locked="0"/>
    </xf>
    <xf numFmtId="0" fontId="50" fillId="0" borderId="20" xfId="0" applyFont="1" applyBorder="1" applyAlignment="1" applyProtection="1">
      <alignment horizontal="left"/>
      <protection locked="0"/>
    </xf>
    <xf numFmtId="0" fontId="41" fillId="0" borderId="26" xfId="0" applyFont="1" applyBorder="1" applyAlignment="1">
      <alignment horizontal="right"/>
    </xf>
    <xf numFmtId="0" fontId="41" fillId="0" borderId="27" xfId="0" applyFont="1" applyBorder="1" applyAlignment="1">
      <alignment horizontal="right"/>
    </xf>
    <xf numFmtId="0" fontId="0" fillId="3" borderId="26" xfId="0" applyFill="1" applyBorder="1" applyAlignment="1" applyProtection="1">
      <alignment horizontal="left" wrapText="1"/>
      <protection locked="0"/>
    </xf>
    <xf numFmtId="0" fontId="0" fillId="3" borderId="28" xfId="0" applyFill="1" applyBorder="1" applyAlignment="1" applyProtection="1">
      <alignment horizontal="left" wrapText="1"/>
      <protection locked="0"/>
    </xf>
    <xf numFmtId="0" fontId="56" fillId="0" borderId="26" xfId="0" applyFont="1" applyBorder="1" applyAlignment="1">
      <alignment horizontal="center" vertical="center" wrapText="1"/>
    </xf>
    <xf numFmtId="0" fontId="56" fillId="0" borderId="27" xfId="0" applyFont="1" applyBorder="1" applyAlignment="1">
      <alignment horizontal="center" vertical="center"/>
    </xf>
    <xf numFmtId="0" fontId="56" fillId="0" borderId="28" xfId="0" applyFont="1" applyBorder="1" applyAlignment="1">
      <alignment horizontal="center" vertical="center"/>
    </xf>
    <xf numFmtId="0" fontId="55" fillId="0" borderId="12" xfId="0" applyFont="1" applyBorder="1" applyAlignment="1" applyProtection="1">
      <alignment horizontal="center" vertical="center" wrapText="1"/>
    </xf>
    <xf numFmtId="0" fontId="55" fillId="0" borderId="20" xfId="0" applyFont="1" applyBorder="1" applyAlignment="1" applyProtection="1">
      <alignment horizontal="center" vertical="center" wrapText="1"/>
    </xf>
    <xf numFmtId="0" fontId="51" fillId="0" borderId="11" xfId="0" applyFont="1" applyBorder="1" applyAlignment="1" applyProtection="1">
      <alignment horizontal="center"/>
    </xf>
    <xf numFmtId="0" fontId="51" fillId="0" borderId="12" xfId="0" applyFont="1" applyBorder="1" applyAlignment="1" applyProtection="1">
      <alignment horizontal="center"/>
    </xf>
    <xf numFmtId="0" fontId="51" fillId="0" borderId="13" xfId="0" applyFont="1" applyBorder="1" applyAlignment="1" applyProtection="1">
      <alignment horizontal="center"/>
    </xf>
    <xf numFmtId="0" fontId="1" fillId="0" borderId="2" xfId="0" applyFont="1" applyBorder="1" applyAlignment="1" applyProtection="1">
      <alignment horizontal="center" vertical="center" wrapText="1"/>
    </xf>
    <xf numFmtId="0" fontId="47" fillId="0" borderId="49" xfId="0" applyFont="1" applyBorder="1" applyAlignment="1" applyProtection="1">
      <alignment horizontal="center" vertical="center" textRotation="255"/>
    </xf>
    <xf numFmtId="0" fontId="47" fillId="0" borderId="18" xfId="0" applyFont="1" applyBorder="1" applyAlignment="1" applyProtection="1">
      <alignment horizontal="center" vertical="center" textRotation="255"/>
    </xf>
    <xf numFmtId="0" fontId="47" fillId="0" borderId="54" xfId="0" applyFont="1" applyBorder="1" applyAlignment="1" applyProtection="1">
      <alignment horizontal="center" vertical="center" textRotation="255"/>
    </xf>
    <xf numFmtId="0" fontId="0" fillId="0" borderId="50"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8" borderId="50" xfId="0" applyFill="1" applyBorder="1" applyAlignment="1" applyProtection="1">
      <alignment horizontal="center"/>
    </xf>
    <xf numFmtId="0" fontId="0" fillId="8" borderId="3" xfId="0" applyFill="1" applyBorder="1" applyAlignment="1" applyProtection="1">
      <alignment horizontal="center"/>
    </xf>
    <xf numFmtId="0" fontId="0" fillId="8" borderId="4" xfId="0" applyFill="1" applyBorder="1" applyAlignment="1" applyProtection="1">
      <alignment horizontal="center"/>
    </xf>
    <xf numFmtId="164" fontId="0" fillId="8" borderId="57" xfId="0" applyNumberFormat="1" applyFill="1" applyBorder="1" applyAlignment="1" applyProtection="1">
      <alignment horizontal="center"/>
    </xf>
    <xf numFmtId="164" fontId="0" fillId="8" borderId="5" xfId="0" applyNumberFormat="1" applyFill="1" applyBorder="1" applyAlignment="1" applyProtection="1">
      <alignment horizontal="center"/>
    </xf>
    <xf numFmtId="164" fontId="0" fillId="8" borderId="9" xfId="0" applyNumberFormat="1" applyFill="1" applyBorder="1" applyAlignment="1" applyProtection="1">
      <alignment horizontal="center"/>
    </xf>
    <xf numFmtId="0" fontId="0" fillId="8" borderId="55" xfId="0" applyFill="1" applyBorder="1" applyAlignment="1" applyProtection="1">
      <alignment horizontal="center"/>
    </xf>
    <xf numFmtId="0" fontId="0" fillId="0" borderId="1" xfId="0" applyBorder="1" applyAlignment="1" applyProtection="1">
      <alignment horizontal="center" vertical="center"/>
    </xf>
    <xf numFmtId="0" fontId="0" fillId="15" borderId="2" xfId="0" applyFill="1" applyBorder="1" applyAlignment="1" applyProtection="1">
      <alignment horizontal="center"/>
    </xf>
    <xf numFmtId="0" fontId="0" fillId="15" borderId="3" xfId="0" applyFill="1" applyBorder="1" applyAlignment="1" applyProtection="1">
      <alignment horizontal="center"/>
    </xf>
    <xf numFmtId="0" fontId="0" fillId="15" borderId="4" xfId="0" applyFill="1" applyBorder="1" applyAlignment="1" applyProtection="1">
      <alignment horizontal="center"/>
    </xf>
    <xf numFmtId="8" fontId="0" fillId="15" borderId="7" xfId="0" applyNumberFormat="1" applyFill="1" applyBorder="1" applyAlignment="1" applyProtection="1">
      <alignment horizontal="center"/>
    </xf>
    <xf numFmtId="8" fontId="0" fillId="15" borderId="33" xfId="0" applyNumberFormat="1" applyFill="1" applyBorder="1" applyAlignment="1" applyProtection="1">
      <alignment horizontal="center"/>
    </xf>
    <xf numFmtId="8" fontId="0" fillId="15" borderId="0" xfId="0" applyNumberFormat="1" applyFill="1" applyBorder="1" applyAlignment="1" applyProtection="1">
      <alignment horizontal="center"/>
    </xf>
    <xf numFmtId="8" fontId="0" fillId="15" borderId="8" xfId="0" applyNumberFormat="1" applyFill="1" applyBorder="1" applyAlignment="1" applyProtection="1">
      <alignment horizontal="center"/>
    </xf>
    <xf numFmtId="8" fontId="0" fillId="15" borderId="10" xfId="0" applyNumberFormat="1" applyFill="1" applyBorder="1" applyAlignment="1" applyProtection="1">
      <alignment horizontal="center"/>
    </xf>
    <xf numFmtId="8" fontId="0" fillId="15" borderId="34" xfId="0" applyNumberFormat="1" applyFill="1" applyBorder="1" applyAlignment="1" applyProtection="1">
      <alignment horizontal="center"/>
    </xf>
    <xf numFmtId="0" fontId="0" fillId="8" borderId="58" xfId="0" applyFill="1" applyBorder="1" applyAlignment="1" applyProtection="1">
      <alignment horizontal="center"/>
    </xf>
    <xf numFmtId="0" fontId="0" fillId="8" borderId="36" xfId="0" applyFill="1" applyBorder="1" applyAlignment="1" applyProtection="1">
      <alignment horizontal="center"/>
    </xf>
    <xf numFmtId="0" fontId="0" fillId="8" borderId="29" xfId="0" applyFill="1" applyBorder="1" applyAlignment="1" applyProtection="1">
      <alignment horizontal="center"/>
    </xf>
    <xf numFmtId="0" fontId="0" fillId="8" borderId="1" xfId="0" applyFill="1" applyBorder="1" applyAlignment="1" applyProtection="1">
      <alignment horizontal="center"/>
    </xf>
    <xf numFmtId="0" fontId="0" fillId="8" borderId="37" xfId="0" applyFill="1" applyBorder="1" applyAlignment="1" applyProtection="1">
      <alignment horizontal="center"/>
    </xf>
    <xf numFmtId="0" fontId="0" fillId="8" borderId="38" xfId="0" applyFill="1" applyBorder="1" applyAlignment="1" applyProtection="1">
      <alignment horizontal="center"/>
    </xf>
    <xf numFmtId="0" fontId="0" fillId="0" borderId="2" xfId="0" applyBorder="1" applyAlignment="1" applyProtection="1">
      <alignment horizontal="center" vertical="center"/>
    </xf>
    <xf numFmtId="0" fontId="0" fillId="0" borderId="55" xfId="0" applyBorder="1" applyAlignment="1" applyProtection="1">
      <alignment horizontal="center" vertical="center"/>
    </xf>
    <xf numFmtId="0" fontId="2" fillId="0" borderId="0" xfId="0" applyFont="1" applyBorder="1" applyAlignment="1" applyProtection="1">
      <alignment horizontal="center"/>
    </xf>
    <xf numFmtId="0" fontId="2" fillId="0" borderId="15" xfId="0" applyFont="1" applyBorder="1" applyAlignment="1" applyProtection="1">
      <alignment horizontal="center"/>
    </xf>
    <xf numFmtId="0" fontId="0" fillId="8" borderId="2" xfId="0" applyFill="1" applyBorder="1" applyAlignment="1" applyProtection="1">
      <alignment horizontal="center"/>
    </xf>
    <xf numFmtId="0" fontId="1" fillId="0" borderId="30"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0" fontId="2" fillId="0" borderId="14" xfId="0" applyFont="1" applyBorder="1" applyAlignment="1" applyProtection="1">
      <alignment horizontal="center"/>
    </xf>
    <xf numFmtId="0" fontId="5" fillId="0" borderId="0" xfId="0" applyFont="1" applyBorder="1" applyAlignment="1" applyProtection="1">
      <alignment horizontal="center"/>
    </xf>
    <xf numFmtId="8" fontId="0" fillId="3" borderId="40" xfId="0" applyNumberFormat="1" applyFill="1" applyBorder="1" applyAlignment="1" applyProtection="1">
      <alignment horizontal="left"/>
      <protection locked="0"/>
    </xf>
    <xf numFmtId="0" fontId="48" fillId="0" borderId="49" xfId="0" applyFont="1" applyBorder="1" applyAlignment="1" applyProtection="1">
      <alignment horizontal="center" vertical="center" textRotation="255"/>
    </xf>
    <xf numFmtId="0" fontId="48" fillId="0" borderId="18" xfId="0" applyFont="1" applyBorder="1" applyAlignment="1" applyProtection="1">
      <alignment horizontal="center" vertical="center" textRotation="255"/>
    </xf>
    <xf numFmtId="0" fontId="0" fillId="3" borderId="50" xfId="0" applyFill="1" applyBorder="1" applyAlignment="1" applyProtection="1">
      <alignment horizontal="center" vertical="top" wrapText="1"/>
      <protection locked="0"/>
    </xf>
    <xf numFmtId="0" fontId="0" fillId="3" borderId="3" xfId="0" applyFill="1" applyBorder="1" applyAlignment="1" applyProtection="1">
      <alignment horizontal="center" vertical="top" wrapText="1"/>
      <protection locked="0"/>
    </xf>
    <xf numFmtId="0" fontId="13" fillId="0" borderId="0" xfId="0" applyFont="1" applyBorder="1" applyAlignment="1" applyProtection="1">
      <alignment horizontal="left"/>
    </xf>
    <xf numFmtId="0" fontId="0" fillId="3" borderId="2" xfId="0" applyFill="1" applyBorder="1" applyAlignment="1" applyProtection="1">
      <alignment horizontal="center" vertical="top" wrapText="1"/>
      <protection locked="0"/>
    </xf>
    <xf numFmtId="0" fontId="52" fillId="14" borderId="1" xfId="0" applyFont="1" applyFill="1" applyBorder="1" applyAlignment="1" applyProtection="1">
      <alignment horizontal="right" vertical="center" wrapText="1"/>
    </xf>
    <xf numFmtId="0" fontId="0" fillId="0" borderId="1" xfId="0" applyBorder="1" applyAlignment="1" applyProtection="1">
      <alignment horizontal="center"/>
    </xf>
    <xf numFmtId="0" fontId="48" fillId="0" borderId="54" xfId="0" applyFont="1" applyBorder="1" applyAlignment="1" applyProtection="1">
      <alignment horizontal="center" vertical="center" textRotation="255"/>
    </xf>
    <xf numFmtId="0" fontId="52" fillId="14" borderId="40" xfId="0" applyFont="1" applyFill="1" applyBorder="1" applyAlignment="1" applyProtection="1">
      <alignment horizontal="right" vertical="center" wrapText="1"/>
    </xf>
    <xf numFmtId="0" fontId="50" fillId="0" borderId="20" xfId="0" applyFont="1" applyBorder="1" applyAlignment="1" applyProtection="1">
      <alignment horizontal="left"/>
    </xf>
    <xf numFmtId="0" fontId="49" fillId="0" borderId="27" xfId="0" applyFont="1" applyBorder="1" applyAlignment="1" applyProtection="1">
      <alignment horizontal="left"/>
    </xf>
    <xf numFmtId="0" fontId="49" fillId="0" borderId="28" xfId="0" applyFont="1" applyBorder="1" applyAlignment="1" applyProtection="1">
      <alignment horizontal="left"/>
    </xf>
    <xf numFmtId="0" fontId="1" fillId="0" borderId="60" xfId="0" applyFont="1" applyFill="1" applyBorder="1" applyAlignment="1" applyProtection="1">
      <alignment horizontal="center" vertical="center"/>
    </xf>
    <xf numFmtId="0" fontId="1" fillId="0" borderId="58" xfId="0" applyFont="1" applyFill="1" applyBorder="1" applyAlignment="1" applyProtection="1">
      <alignment horizontal="center" vertical="center"/>
    </xf>
    <xf numFmtId="8" fontId="0" fillId="3" borderId="1" xfId="0" applyNumberFormat="1" applyFill="1" applyBorder="1" applyAlignment="1" applyProtection="1">
      <alignment horizontal="left"/>
      <protection locked="0"/>
    </xf>
    <xf numFmtId="0" fontId="2" fillId="7" borderId="26" xfId="0" applyFont="1" applyFill="1" applyBorder="1" applyAlignment="1" applyProtection="1">
      <alignment horizontal="center" vertical="center"/>
    </xf>
    <xf numFmtId="0" fontId="5" fillId="7" borderId="27" xfId="0" applyFont="1" applyFill="1" applyBorder="1" applyAlignment="1" applyProtection="1">
      <alignment horizontal="center" vertical="center"/>
    </xf>
    <xf numFmtId="0" fontId="5" fillId="7" borderId="28" xfId="0" applyFont="1" applyFill="1" applyBorder="1" applyAlignment="1" applyProtection="1">
      <alignment horizontal="center" vertical="center"/>
    </xf>
    <xf numFmtId="0" fontId="1" fillId="7" borderId="22" xfId="0" applyFont="1" applyFill="1" applyBorder="1" applyAlignment="1" applyProtection="1">
      <alignment horizontal="center" vertical="center"/>
    </xf>
    <xf numFmtId="0" fontId="1" fillId="7" borderId="23" xfId="0" applyFont="1" applyFill="1" applyBorder="1" applyAlignment="1" applyProtection="1">
      <alignment horizontal="center" vertical="center"/>
    </xf>
    <xf numFmtId="0" fontId="1" fillId="7" borderId="48" xfId="0" applyFont="1" applyFill="1" applyBorder="1" applyAlignment="1" applyProtection="1">
      <alignment horizontal="center" vertical="center"/>
    </xf>
    <xf numFmtId="0" fontId="1" fillId="7" borderId="39" xfId="0" applyFont="1" applyFill="1" applyBorder="1" applyAlignment="1" applyProtection="1">
      <alignment horizontal="center" vertical="center"/>
    </xf>
    <xf numFmtId="0" fontId="1" fillId="7" borderId="4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0" fillId="0" borderId="0" xfId="0" applyFont="1" applyBorder="1" applyAlignment="1" applyProtection="1">
      <alignment horizontal="center" vertical="center"/>
    </xf>
    <xf numFmtId="0" fontId="31" fillId="0" borderId="0" xfId="0" applyFont="1" applyFill="1" applyBorder="1" applyAlignment="1" applyProtection="1">
      <alignment horizontal="center"/>
    </xf>
    <xf numFmtId="0" fontId="7" fillId="0" borderId="0" xfId="0" applyFont="1" applyFill="1" applyBorder="1" applyAlignment="1" applyProtection="1">
      <alignment horizontal="left" vertical="center"/>
    </xf>
    <xf numFmtId="0" fontId="31" fillId="0" borderId="0" xfId="0" applyFont="1" applyFill="1" applyBorder="1" applyAlignment="1" applyProtection="1">
      <alignment horizontal="left" vertical="center"/>
    </xf>
    <xf numFmtId="0" fontId="13" fillId="14" borderId="1" xfId="0" applyFont="1" applyFill="1" applyBorder="1" applyAlignment="1" applyProtection="1">
      <alignment horizontal="center"/>
    </xf>
    <xf numFmtId="0" fontId="13" fillId="14" borderId="30" xfId="0" applyFont="1" applyFill="1" applyBorder="1" applyAlignment="1" applyProtection="1">
      <alignment horizontal="center"/>
    </xf>
    <xf numFmtId="0" fontId="13" fillId="14" borderId="32" xfId="0" applyFont="1" applyFill="1" applyBorder="1" applyAlignment="1" applyProtection="1">
      <alignment horizontal="center"/>
    </xf>
    <xf numFmtId="0" fontId="13" fillId="14" borderId="29" xfId="0" applyFont="1" applyFill="1" applyBorder="1" applyAlignment="1" applyProtection="1">
      <alignment horizontal="center"/>
    </xf>
    <xf numFmtId="0" fontId="0" fillId="8" borderId="30" xfId="0" applyFill="1" applyBorder="1" applyAlignment="1" applyProtection="1">
      <alignment horizontal="center"/>
    </xf>
    <xf numFmtId="0" fontId="0" fillId="8" borderId="32" xfId="0" applyFill="1" applyBorder="1" applyAlignment="1" applyProtection="1">
      <alignment horizontal="center"/>
    </xf>
    <xf numFmtId="0" fontId="0" fillId="8" borderId="6" xfId="0" applyFill="1" applyBorder="1" applyAlignment="1" applyProtection="1">
      <alignment horizontal="center"/>
    </xf>
    <xf numFmtId="0" fontId="0" fillId="8" borderId="7" xfId="0" applyFill="1" applyBorder="1" applyAlignment="1" applyProtection="1">
      <alignment horizontal="center"/>
    </xf>
    <xf numFmtId="0" fontId="0" fillId="8" borderId="33" xfId="0" applyFill="1" applyBorder="1" applyAlignment="1" applyProtection="1">
      <alignment horizontal="center"/>
    </xf>
    <xf numFmtId="0" fontId="1" fillId="0" borderId="1" xfId="0" applyFont="1" applyBorder="1" applyAlignment="1" applyProtection="1">
      <alignment horizontal="center" vertical="center"/>
    </xf>
    <xf numFmtId="8" fontId="0" fillId="3" borderId="30" xfId="0" applyNumberFormat="1" applyFont="1" applyFill="1" applyBorder="1" applyAlignment="1" applyProtection="1">
      <alignment horizontal="center"/>
      <protection locked="0"/>
    </xf>
    <xf numFmtId="8" fontId="0" fillId="3" borderId="29" xfId="0" applyNumberFormat="1" applyFont="1" applyFill="1" applyBorder="1" applyAlignment="1" applyProtection="1">
      <alignment horizontal="center"/>
      <protection locked="0"/>
    </xf>
    <xf numFmtId="8" fontId="0" fillId="3" borderId="30" xfId="0" applyNumberFormat="1" applyFill="1" applyBorder="1" applyAlignment="1" applyProtection="1">
      <alignment horizontal="center"/>
      <protection locked="0"/>
    </xf>
    <xf numFmtId="0" fontId="41" fillId="0" borderId="0" xfId="0" applyFont="1" applyBorder="1" applyAlignment="1" applyProtection="1">
      <alignment horizontal="center"/>
    </xf>
    <xf numFmtId="0" fontId="14" fillId="14" borderId="1" xfId="0" applyFont="1" applyFill="1" applyBorder="1" applyAlignment="1" applyProtection="1">
      <alignment horizontal="right" vertical="center"/>
    </xf>
    <xf numFmtId="8" fontId="0" fillId="3" borderId="30" xfId="0" applyNumberFormat="1" applyFill="1" applyBorder="1" applyAlignment="1" applyProtection="1">
      <alignment horizontal="right"/>
      <protection locked="0"/>
    </xf>
    <xf numFmtId="8" fontId="0" fillId="3" borderId="29" xfId="0" applyNumberFormat="1" applyFill="1" applyBorder="1" applyAlignment="1" applyProtection="1">
      <alignment horizontal="right"/>
      <protection locked="0"/>
    </xf>
    <xf numFmtId="8" fontId="0" fillId="3" borderId="30" xfId="0" applyNumberFormat="1" applyFont="1" applyFill="1" applyBorder="1" applyAlignment="1" applyProtection="1">
      <alignment horizontal="right"/>
      <protection locked="0"/>
    </xf>
    <xf numFmtId="8" fontId="0" fillId="3" borderId="29" xfId="0" applyNumberFormat="1" applyFont="1" applyFill="1" applyBorder="1" applyAlignment="1" applyProtection="1">
      <alignment horizontal="right"/>
      <protection locked="0"/>
    </xf>
    <xf numFmtId="0" fontId="1" fillId="0" borderId="30" xfId="0" applyFont="1" applyBorder="1" applyAlignment="1" applyProtection="1">
      <alignment horizontal="center" vertical="center" wrapText="1"/>
    </xf>
    <xf numFmtId="0" fontId="1" fillId="0" borderId="29" xfId="0" applyFont="1" applyBorder="1" applyAlignment="1" applyProtection="1">
      <alignment horizontal="center" vertical="center" wrapText="1"/>
    </xf>
    <xf numFmtId="0" fontId="13" fillId="14" borderId="30" xfId="0" applyFont="1" applyFill="1" applyBorder="1" applyAlignment="1" applyProtection="1">
      <alignment horizontal="right"/>
    </xf>
    <xf numFmtId="0" fontId="13" fillId="14" borderId="32" xfId="0" applyFont="1" applyFill="1" applyBorder="1" applyAlignment="1" applyProtection="1">
      <alignment horizontal="right"/>
    </xf>
    <xf numFmtId="0" fontId="13" fillId="14" borderId="29" xfId="0" applyFont="1" applyFill="1" applyBorder="1" applyAlignment="1" applyProtection="1">
      <alignment horizontal="right"/>
    </xf>
    <xf numFmtId="0" fontId="42" fillId="6" borderId="10" xfId="0" applyFont="1" applyFill="1" applyBorder="1" applyAlignment="1" applyProtection="1">
      <alignment horizontal="left"/>
    </xf>
    <xf numFmtId="0" fontId="42" fillId="6" borderId="0" xfId="0" applyFont="1" applyFill="1" applyBorder="1" applyAlignment="1" applyProtection="1">
      <alignment horizontal="left"/>
    </xf>
    <xf numFmtId="0" fontId="43" fillId="6" borderId="0" xfId="0" applyFont="1" applyFill="1" applyBorder="1" applyAlignment="1" applyProtection="1">
      <alignment horizontal="left"/>
    </xf>
    <xf numFmtId="0" fontId="44" fillId="6" borderId="0" xfId="0" applyFont="1" applyFill="1" applyBorder="1" applyAlignment="1" applyProtection="1">
      <alignment horizontal="left"/>
    </xf>
    <xf numFmtId="0" fontId="45" fillId="3" borderId="30" xfId="0" applyFont="1" applyFill="1" applyBorder="1" applyAlignment="1" applyProtection="1">
      <alignment horizontal="center"/>
      <protection locked="0"/>
    </xf>
    <xf numFmtId="0" fontId="45" fillId="3" borderId="29" xfId="0" applyFont="1" applyFill="1" applyBorder="1" applyAlignment="1" applyProtection="1">
      <alignment horizontal="center"/>
      <protection locked="0"/>
    </xf>
    <xf numFmtId="0" fontId="11" fillId="6" borderId="30" xfId="0" applyFont="1" applyFill="1" applyBorder="1" applyAlignment="1" applyProtection="1">
      <alignment horizontal="center" vertical="center"/>
    </xf>
    <xf numFmtId="0" fontId="11" fillId="6" borderId="29" xfId="0" applyFont="1" applyFill="1" applyBorder="1" applyAlignment="1" applyProtection="1">
      <alignment horizontal="center" vertical="center"/>
    </xf>
    <xf numFmtId="0" fontId="1" fillId="8" borderId="2" xfId="0" applyFont="1" applyFill="1" applyBorder="1" applyAlignment="1" applyProtection="1">
      <alignment horizontal="center" vertical="center"/>
    </xf>
    <xf numFmtId="0" fontId="1" fillId="8" borderId="3" xfId="0" applyFont="1" applyFill="1" applyBorder="1" applyAlignment="1" applyProtection="1">
      <alignment horizontal="center" vertical="center"/>
    </xf>
    <xf numFmtId="0" fontId="1" fillId="8" borderId="4" xfId="0" applyFont="1" applyFill="1" applyBorder="1" applyAlignment="1" applyProtection="1">
      <alignment horizontal="center" vertical="center"/>
    </xf>
    <xf numFmtId="0" fontId="11" fillId="8" borderId="30" xfId="0" applyFont="1" applyFill="1" applyBorder="1" applyAlignment="1" applyProtection="1">
      <alignment horizontal="center"/>
    </xf>
    <xf numFmtId="0" fontId="11" fillId="8" borderId="32" xfId="0" applyFont="1" applyFill="1" applyBorder="1" applyAlignment="1" applyProtection="1">
      <alignment horizontal="center"/>
    </xf>
    <xf numFmtId="0" fontId="11" fillId="8" borderId="29" xfId="0" applyFont="1" applyFill="1" applyBorder="1" applyAlignment="1" applyProtection="1">
      <alignment horizontal="center"/>
    </xf>
    <xf numFmtId="0" fontId="44" fillId="0" borderId="0" xfId="0" applyFont="1" applyFill="1" applyBorder="1" applyAlignment="1" applyProtection="1">
      <alignment horizontal="left"/>
    </xf>
    <xf numFmtId="0" fontId="46" fillId="0" borderId="0" xfId="0" applyFont="1" applyFill="1" applyBorder="1" applyAlignment="1" applyProtection="1">
      <alignment horizontal="left"/>
    </xf>
    <xf numFmtId="0" fontId="0" fillId="8" borderId="9" xfId="0" applyFill="1" applyBorder="1" applyAlignment="1" applyProtection="1">
      <alignment horizontal="center"/>
    </xf>
    <xf numFmtId="0" fontId="0" fillId="8" borderId="10" xfId="0" applyFill="1" applyBorder="1" applyAlignment="1" applyProtection="1">
      <alignment horizontal="center"/>
    </xf>
    <xf numFmtId="0" fontId="0" fillId="8" borderId="34" xfId="0" applyFill="1" applyBorder="1" applyAlignment="1" applyProtection="1">
      <alignment horizontal="center"/>
    </xf>
    <xf numFmtId="0" fontId="1" fillId="0" borderId="30" xfId="0" applyFont="1" applyBorder="1" applyAlignment="1" applyProtection="1">
      <alignment horizontal="center" vertical="center"/>
    </xf>
    <xf numFmtId="0" fontId="1" fillId="0" borderId="29" xfId="0" applyFont="1" applyBorder="1" applyAlignment="1" applyProtection="1">
      <alignment horizontal="center" vertical="center"/>
    </xf>
    <xf numFmtId="8" fontId="0" fillId="3" borderId="30" xfId="0" applyNumberFormat="1" applyFont="1" applyFill="1" applyBorder="1" applyAlignment="1" applyProtection="1">
      <alignment horizontal="right" vertical="center" wrapText="1"/>
      <protection locked="0"/>
    </xf>
    <xf numFmtId="8" fontId="0" fillId="3" borderId="29" xfId="0" applyNumberFormat="1" applyFont="1" applyFill="1" applyBorder="1" applyAlignment="1" applyProtection="1">
      <alignment horizontal="right" vertical="center" wrapText="1"/>
      <protection locked="0"/>
    </xf>
    <xf numFmtId="0" fontId="0" fillId="3" borderId="26" xfId="0" applyFill="1" applyBorder="1" applyAlignment="1" applyProtection="1">
      <alignment horizontal="left"/>
      <protection locked="0"/>
    </xf>
    <xf numFmtId="0" fontId="0" fillId="3" borderId="28" xfId="0" applyFill="1" applyBorder="1" applyAlignment="1" applyProtection="1">
      <alignment horizontal="left"/>
      <protection locked="0"/>
    </xf>
    <xf numFmtId="0" fontId="0" fillId="0" borderId="11" xfId="0" applyBorder="1" applyAlignment="1" applyProtection="1">
      <alignment horizontal="center" wrapText="1"/>
    </xf>
    <xf numFmtId="0" fontId="0" fillId="0" borderId="12" xfId="0" applyBorder="1" applyAlignment="1" applyProtection="1">
      <alignment horizontal="center" wrapText="1"/>
    </xf>
    <xf numFmtId="0" fontId="0" fillId="0" borderId="13" xfId="0" applyBorder="1" applyAlignment="1" applyProtection="1">
      <alignment horizontal="center" wrapText="1"/>
    </xf>
    <xf numFmtId="0" fontId="0" fillId="0" borderId="14" xfId="0" applyNumberFormat="1" applyBorder="1" applyAlignment="1" applyProtection="1">
      <alignment horizontal="center" wrapText="1"/>
    </xf>
    <xf numFmtId="0" fontId="0" fillId="0" borderId="0" xfId="0" applyNumberFormat="1" applyBorder="1" applyAlignment="1" applyProtection="1">
      <alignment horizontal="center" wrapText="1"/>
    </xf>
    <xf numFmtId="0" fontId="0" fillId="0" borderId="15" xfId="0" applyNumberFormat="1" applyBorder="1" applyAlignment="1" applyProtection="1">
      <alignment horizontal="center" wrapText="1"/>
    </xf>
    <xf numFmtId="0" fontId="0" fillId="0" borderId="14" xfId="0" applyBorder="1" applyAlignment="1" applyProtection="1">
      <alignment horizontal="center" wrapText="1"/>
    </xf>
    <xf numFmtId="0" fontId="0" fillId="0" borderId="0" xfId="0" applyBorder="1" applyAlignment="1" applyProtection="1">
      <alignment horizontal="center" wrapText="1"/>
    </xf>
    <xf numFmtId="0" fontId="0" fillId="0" borderId="15" xfId="0" applyBorder="1" applyAlignment="1" applyProtection="1">
      <alignment horizontal="center" wrapText="1"/>
    </xf>
    <xf numFmtId="0" fontId="0" fillId="0" borderId="19" xfId="0" applyBorder="1" applyAlignment="1" applyProtection="1">
      <alignment horizontal="center" wrapText="1"/>
    </xf>
    <xf numFmtId="0" fontId="0" fillId="0" borderId="20" xfId="0" applyBorder="1" applyAlignment="1" applyProtection="1">
      <alignment horizontal="center" wrapText="1"/>
    </xf>
    <xf numFmtId="0" fontId="0" fillId="0" borderId="21" xfId="0" applyBorder="1" applyAlignment="1" applyProtection="1">
      <alignment horizontal="center" wrapText="1"/>
    </xf>
    <xf numFmtId="0" fontId="21" fillId="3" borderId="1" xfId="0" applyFont="1" applyFill="1" applyBorder="1" applyAlignment="1">
      <alignment horizontal="right"/>
    </xf>
    <xf numFmtId="0" fontId="21" fillId="3" borderId="1" xfId="0" applyFont="1" applyFill="1" applyBorder="1" applyAlignment="1">
      <alignment horizontal="left"/>
    </xf>
    <xf numFmtId="0" fontId="0" fillId="0" borderId="4" xfId="0" applyBorder="1" applyAlignment="1">
      <alignment horizontal="center" wrapText="1"/>
    </xf>
    <xf numFmtId="0" fontId="0" fillId="0" borderId="1" xfId="0" applyBorder="1" applyAlignment="1">
      <alignment horizontal="center" wrapText="1"/>
    </xf>
    <xf numFmtId="0" fontId="0" fillId="0" borderId="5"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34" xfId="0" applyBorder="1" applyAlignment="1">
      <alignment horizontal="center" wrapText="1"/>
    </xf>
    <xf numFmtId="0" fontId="21" fillId="3" borderId="30" xfId="0" applyFont="1" applyFill="1" applyBorder="1" applyAlignment="1">
      <alignment horizontal="left"/>
    </xf>
    <xf numFmtId="0" fontId="21" fillId="3" borderId="29" xfId="0" applyFont="1" applyFill="1" applyBorder="1" applyAlignment="1">
      <alignment horizontal="left"/>
    </xf>
    <xf numFmtId="0" fontId="0" fillId="0" borderId="3" xfId="0" applyBorder="1" applyAlignment="1">
      <alignment horizontal="center"/>
    </xf>
    <xf numFmtId="0" fontId="0" fillId="0" borderId="4" xfId="0" applyBorder="1" applyAlignment="1">
      <alignment horizontal="center"/>
    </xf>
    <xf numFmtId="0" fontId="0" fillId="0" borderId="3" xfId="0" applyBorder="1" applyAlignment="1">
      <alignment horizontal="center" wrapText="1"/>
    </xf>
    <xf numFmtId="0" fontId="0" fillId="8" borderId="3" xfId="0" applyFill="1" applyBorder="1" applyAlignment="1">
      <alignment horizontal="center"/>
    </xf>
    <xf numFmtId="0" fontId="25" fillId="7" borderId="30" xfId="0" applyFont="1" applyFill="1" applyBorder="1" applyAlignment="1">
      <alignment horizontal="center"/>
    </xf>
    <xf numFmtId="0" fontId="25" fillId="7" borderId="32" xfId="0" applyFont="1" applyFill="1" applyBorder="1" applyAlignment="1">
      <alignment horizontal="center"/>
    </xf>
    <xf numFmtId="0" fontId="0" fillId="5" borderId="0" xfId="0" applyFill="1" applyAlignment="1" applyProtection="1">
      <alignment horizontal="center"/>
    </xf>
    <xf numFmtId="0" fontId="2" fillId="0" borderId="6" xfId="0" applyFont="1" applyBorder="1" applyAlignment="1" applyProtection="1">
      <alignment horizontal="center"/>
    </xf>
    <xf numFmtId="0" fontId="2" fillId="0" borderId="7" xfId="0" applyFont="1" applyBorder="1" applyAlignment="1" applyProtection="1">
      <alignment horizontal="center"/>
    </xf>
    <xf numFmtId="0" fontId="2" fillId="0" borderId="33" xfId="0" applyFont="1" applyBorder="1" applyAlignment="1" applyProtection="1">
      <alignment horizontal="center"/>
    </xf>
    <xf numFmtId="49" fontId="10" fillId="0" borderId="5" xfId="0" applyNumberFormat="1" applyFont="1" applyBorder="1" applyAlignment="1" applyProtection="1">
      <alignment horizontal="center" vertical="center"/>
    </xf>
    <xf numFmtId="0" fontId="0" fillId="0" borderId="0" xfId="0"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5" xfId="0" applyBorder="1" applyAlignment="1" applyProtection="1">
      <alignment horizontal="center"/>
    </xf>
    <xf numFmtId="0" fontId="0" fillId="0" borderId="0" xfId="0" applyBorder="1" applyAlignment="1" applyProtection="1">
      <alignment horizontal="center"/>
    </xf>
    <xf numFmtId="0" fontId="0" fillId="0" borderId="8" xfId="0" applyBorder="1" applyAlignment="1" applyProtection="1">
      <alignment horizontal="center"/>
    </xf>
    <xf numFmtId="0" fontId="21" fillId="3" borderId="1" xfId="0" applyFont="1" applyFill="1" applyBorder="1" applyAlignment="1" applyProtection="1">
      <alignment horizontal="right"/>
    </xf>
    <xf numFmtId="0" fontId="21" fillId="3" borderId="1" xfId="0" applyFont="1" applyFill="1" applyBorder="1" applyAlignment="1" applyProtection="1">
      <alignment horizontal="left"/>
      <protection locked="0"/>
    </xf>
    <xf numFmtId="0" fontId="21" fillId="3" borderId="30" xfId="0" applyFont="1" applyFill="1" applyBorder="1" applyAlignment="1" applyProtection="1">
      <alignment horizontal="left"/>
      <protection locked="0"/>
    </xf>
    <xf numFmtId="0" fontId="21" fillId="3" borderId="29" xfId="0" applyFont="1" applyFill="1" applyBorder="1" applyAlignment="1" applyProtection="1">
      <alignment horizontal="left"/>
      <protection locked="0"/>
    </xf>
    <xf numFmtId="0" fontId="25" fillId="7" borderId="30" xfId="0" applyFont="1" applyFill="1" applyBorder="1" applyAlignment="1" applyProtection="1">
      <alignment horizontal="center"/>
    </xf>
    <xf numFmtId="0" fontId="25" fillId="7" borderId="32" xfId="0" applyFont="1" applyFill="1" applyBorder="1" applyAlignment="1" applyProtection="1">
      <alignment horizontal="center"/>
    </xf>
    <xf numFmtId="0" fontId="0" fillId="0" borderId="3" xfId="0" applyBorder="1" applyAlignment="1" applyProtection="1">
      <alignment horizontal="center"/>
    </xf>
    <xf numFmtId="0" fontId="0" fillId="0" borderId="4" xfId="0" applyBorder="1" applyAlignment="1" applyProtection="1">
      <alignment horizontal="center"/>
    </xf>
    <xf numFmtId="0" fontId="0" fillId="0" borderId="3" xfId="0" applyBorder="1" applyAlignment="1" applyProtection="1">
      <alignment horizontal="center" wrapText="1"/>
    </xf>
    <xf numFmtId="0" fontId="0" fillId="0" borderId="4" xfId="0" applyBorder="1" applyAlignment="1" applyProtection="1">
      <alignment horizontal="center" wrapText="1"/>
    </xf>
    <xf numFmtId="0" fontId="0" fillId="0" borderId="5" xfId="0" applyBorder="1" applyAlignment="1" applyProtection="1">
      <alignment horizontal="center" wrapText="1"/>
    </xf>
    <xf numFmtId="0" fontId="0" fillId="0" borderId="8" xfId="0" applyBorder="1" applyAlignment="1" applyProtection="1">
      <alignment horizontal="center" wrapText="1"/>
    </xf>
    <xf numFmtId="0" fontId="0" fillId="0" borderId="9" xfId="0" applyBorder="1" applyAlignment="1" applyProtection="1">
      <alignment horizontal="center" wrapText="1"/>
    </xf>
    <xf numFmtId="0" fontId="0" fillId="0" borderId="34" xfId="0" applyBorder="1" applyAlignment="1" applyProtection="1">
      <alignment horizontal="center" wrapText="1"/>
    </xf>
    <xf numFmtId="0" fontId="0" fillId="0" borderId="1" xfId="0" applyBorder="1" applyAlignment="1" applyProtection="1">
      <alignment horizontal="center" wrapText="1"/>
    </xf>
    <xf numFmtId="0" fontId="9" fillId="0" borderId="0" xfId="0" applyFont="1" applyBorder="1" applyAlignment="1" applyProtection="1">
      <alignment horizontal="left" wrapText="1"/>
    </xf>
    <xf numFmtId="0" fontId="20" fillId="0" borderId="0" xfId="0" applyFont="1" applyBorder="1" applyAlignment="1" applyProtection="1">
      <alignment horizontal="left" wrapText="1"/>
    </xf>
    <xf numFmtId="0" fontId="20" fillId="0" borderId="8" xfId="0" applyFont="1" applyBorder="1" applyAlignment="1" applyProtection="1">
      <alignment horizontal="left" wrapText="1"/>
    </xf>
    <xf numFmtId="0" fontId="0" fillId="0" borderId="0" xfId="0" applyBorder="1" applyAlignment="1" applyProtection="1">
      <alignment horizontal="left" vertical="center"/>
    </xf>
    <xf numFmtId="0" fontId="0" fillId="0" borderId="8" xfId="0" applyBorder="1" applyAlignment="1" applyProtection="1">
      <alignment horizontal="left" vertical="center"/>
    </xf>
    <xf numFmtId="0" fontId="21" fillId="0" borderId="5" xfId="0" applyFont="1" applyBorder="1" applyAlignment="1" applyProtection="1">
      <alignment horizontal="center"/>
    </xf>
    <xf numFmtId="0" fontId="21" fillId="0" borderId="0" xfId="0" applyFont="1" applyBorder="1" applyAlignment="1" applyProtection="1">
      <alignment horizontal="center"/>
    </xf>
    <xf numFmtId="0" fontId="21" fillId="0" borderId="8" xfId="0" applyFont="1" applyBorder="1" applyAlignment="1" applyProtection="1">
      <alignment horizontal="center"/>
    </xf>
    <xf numFmtId="0" fontId="0" fillId="7" borderId="5" xfId="0" applyFill="1" applyBorder="1" applyAlignment="1" applyProtection="1">
      <alignment horizontal="center"/>
    </xf>
    <xf numFmtId="0" fontId="0" fillId="7" borderId="0" xfId="0" applyFill="1" applyBorder="1" applyAlignment="1" applyProtection="1">
      <alignment horizontal="center"/>
    </xf>
    <xf numFmtId="0" fontId="0" fillId="7" borderId="8" xfId="0" applyFill="1" applyBorder="1" applyAlignment="1" applyProtection="1">
      <alignment horizontal="center"/>
    </xf>
    <xf numFmtId="0" fontId="0" fillId="0" borderId="0" xfId="0" applyFill="1" applyAlignment="1" applyProtection="1">
      <alignment horizontal="center"/>
    </xf>
    <xf numFmtId="0" fontId="11" fillId="0" borderId="35" xfId="0" applyFont="1" applyFill="1" applyBorder="1" applyAlignment="1" applyProtection="1">
      <alignment horizontal="center" vertical="center"/>
    </xf>
    <xf numFmtId="0" fontId="11" fillId="0" borderId="36" xfId="0" applyFont="1" applyFill="1" applyBorder="1" applyAlignment="1" applyProtection="1">
      <alignment horizontal="center" vertical="center" wrapText="1"/>
    </xf>
    <xf numFmtId="8" fontId="11" fillId="0" borderId="60" xfId="0" applyNumberFormat="1" applyFont="1" applyFill="1" applyBorder="1" applyAlignment="1" applyProtection="1">
      <alignment horizontal="center" vertical="center"/>
    </xf>
    <xf numFmtId="8" fontId="11" fillId="0" borderId="58" xfId="0" applyNumberFormat="1" applyFont="1" applyFill="1" applyBorder="1" applyAlignment="1" applyProtection="1">
      <alignment horizontal="center" vertical="center"/>
    </xf>
    <xf numFmtId="0" fontId="0" fillId="0" borderId="16" xfId="0" applyFill="1" applyBorder="1" applyAlignment="1" applyProtection="1">
      <alignment horizontal="center" vertical="center"/>
    </xf>
    <xf numFmtId="0" fontId="0" fillId="0" borderId="39" xfId="0" applyFill="1" applyBorder="1" applyAlignment="1" applyProtection="1">
      <alignment horizontal="center" vertical="center"/>
    </xf>
    <xf numFmtId="8" fontId="0" fillId="3" borderId="40" xfId="0" applyNumberFormat="1" applyFont="1" applyFill="1" applyBorder="1" applyAlignment="1" applyProtection="1">
      <alignment horizontal="left" vertical="top"/>
      <protection locked="0"/>
    </xf>
    <xf numFmtId="164" fontId="13" fillId="7" borderId="40" xfId="0" applyNumberFormat="1" applyFont="1" applyFill="1" applyBorder="1" applyProtection="1"/>
    <xf numFmtId="8" fontId="0" fillId="3" borderId="40" xfId="0" applyNumberFormat="1" applyFill="1" applyBorder="1" applyAlignment="1" applyProtection="1">
      <alignment horizontal="center" vertical="center"/>
      <protection locked="0"/>
    </xf>
    <xf numFmtId="8" fontId="0" fillId="3" borderId="40" xfId="0" applyNumberFormat="1" applyFill="1" applyBorder="1" applyAlignment="1" applyProtection="1">
      <alignment horizontal="center"/>
      <protection locked="0"/>
    </xf>
  </cellXfs>
  <cellStyles count="10">
    <cellStyle name="60% - Accent6" xfId="9" builtinId="52"/>
    <cellStyle name="60% - Accent6 2" xfId="1" xr:uid="{00000000-0005-0000-0000-000001000000}"/>
    <cellStyle name="Currency" xfId="6" builtinId="4"/>
    <cellStyle name="Good" xfId="7" builtinId="26"/>
    <cellStyle name="Good 2" xfId="2" xr:uid="{00000000-0005-0000-0000-000004000000}"/>
    <cellStyle name="Hyperlink" xfId="5" builtinId="8"/>
    <cellStyle name="Hyperlink 2" xfId="3" xr:uid="{00000000-0005-0000-0000-000006000000}"/>
    <cellStyle name="Input" xfId="8" builtinId="20"/>
    <cellStyle name="Input 2" xfId="4" xr:uid="{00000000-0005-0000-0000-000008000000}"/>
    <cellStyle name="Normal" xfId="0" builtinId="0"/>
  </cellStyles>
  <dxfs count="1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2" defaultPivotStyle="PivotStyleLight16"/>
  <colors>
    <mruColors>
      <color rgb="FFD4650A"/>
      <color rgb="FFFFFFDD"/>
      <color rgb="FFFFE5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476250</xdr:colOff>
      <xdr:row>0</xdr:row>
      <xdr:rowOff>19050</xdr:rowOff>
    </xdr:from>
    <xdr:to>
      <xdr:col>8</xdr:col>
      <xdr:colOff>123825</xdr:colOff>
      <xdr:row>4</xdr:row>
      <xdr:rowOff>35057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76250" y="19050"/>
          <a:ext cx="4695825" cy="77800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44"/>
  <sheetViews>
    <sheetView showGridLines="0" tabSelected="1" zoomScaleNormal="100" workbookViewId="0">
      <selection activeCell="I244" sqref="I244"/>
    </sheetView>
  </sheetViews>
  <sheetFormatPr defaultColWidth="0" defaultRowHeight="15" zeroHeight="1" x14ac:dyDescent="0.25"/>
  <cols>
    <col min="1" max="1" width="11.7109375" customWidth="1"/>
    <col min="2" max="8" width="9.140625" customWidth="1"/>
    <col min="9" max="9" width="17" customWidth="1"/>
    <col min="10" max="16384" width="9.140625" hidden="1"/>
  </cols>
  <sheetData>
    <row r="1" spans="1:9" x14ac:dyDescent="0.25">
      <c r="A1" s="1"/>
      <c r="B1" s="1"/>
      <c r="C1" s="1"/>
      <c r="D1" s="1"/>
      <c r="E1" s="1"/>
      <c r="F1" s="1"/>
      <c r="G1" s="1"/>
      <c r="H1" s="1"/>
      <c r="I1" s="1"/>
    </row>
    <row r="2" spans="1:9" x14ac:dyDescent="0.25">
      <c r="A2" s="1"/>
      <c r="B2" s="1"/>
      <c r="C2" s="1"/>
      <c r="D2" s="1"/>
      <c r="E2" s="1"/>
      <c r="F2" s="1"/>
      <c r="G2" s="1"/>
      <c r="H2" s="1"/>
      <c r="I2" s="1"/>
    </row>
    <row r="3" spans="1:9" x14ac:dyDescent="0.25">
      <c r="A3" s="1"/>
      <c r="B3" s="1"/>
      <c r="C3" s="1"/>
      <c r="D3" s="1"/>
      <c r="E3" s="1"/>
      <c r="F3" s="1"/>
      <c r="G3" s="1"/>
      <c r="H3" s="1"/>
      <c r="I3" s="1"/>
    </row>
    <row r="4" spans="1:9" x14ac:dyDescent="0.25">
      <c r="A4" s="1"/>
      <c r="B4" s="1"/>
      <c r="C4" s="1"/>
      <c r="D4" s="1"/>
      <c r="E4" s="1"/>
      <c r="F4" s="1"/>
      <c r="G4" s="1"/>
      <c r="H4" s="1"/>
      <c r="I4" s="1"/>
    </row>
    <row r="5" spans="1:9" x14ac:dyDescent="0.25">
      <c r="A5" s="1"/>
      <c r="B5" s="1"/>
      <c r="C5" s="1"/>
      <c r="D5" s="1"/>
      <c r="E5" s="1"/>
      <c r="F5" s="1"/>
      <c r="G5" s="1"/>
      <c r="H5" s="1"/>
      <c r="I5" s="1"/>
    </row>
    <row r="6" spans="1:9" ht="23.25" x14ac:dyDescent="0.35">
      <c r="A6" s="406" t="s">
        <v>226</v>
      </c>
      <c r="B6" s="406"/>
      <c r="C6" s="406"/>
      <c r="D6" s="406"/>
      <c r="E6" s="406"/>
      <c r="F6" s="406"/>
      <c r="G6" s="406"/>
      <c r="H6" s="406"/>
      <c r="I6" s="406"/>
    </row>
    <row r="7" spans="1:9" ht="15.75" customHeight="1" x14ac:dyDescent="0.35">
      <c r="A7" s="111"/>
      <c r="B7" s="111"/>
      <c r="C7" s="111"/>
      <c r="D7" s="111"/>
      <c r="E7" s="111"/>
      <c r="F7" s="111"/>
      <c r="G7" s="111"/>
      <c r="H7" s="111"/>
      <c r="I7" s="111"/>
    </row>
    <row r="8" spans="1:9" x14ac:dyDescent="0.25">
      <c r="A8" s="407" t="s">
        <v>227</v>
      </c>
      <c r="B8" s="407"/>
      <c r="C8" s="407"/>
      <c r="D8" s="407"/>
      <c r="E8" s="407"/>
      <c r="F8" s="407"/>
      <c r="G8" s="407"/>
      <c r="H8" s="407"/>
      <c r="I8" s="407"/>
    </row>
    <row r="9" spans="1:9" x14ac:dyDescent="0.25">
      <c r="A9" s="407"/>
      <c r="B9" s="407"/>
      <c r="C9" s="407"/>
      <c r="D9" s="407"/>
      <c r="E9" s="407"/>
      <c r="F9" s="407"/>
      <c r="G9" s="407"/>
      <c r="H9" s="407"/>
      <c r="I9" s="407"/>
    </row>
    <row r="10" spans="1:9" x14ac:dyDescent="0.25">
      <c r="A10" s="407"/>
      <c r="B10" s="407"/>
      <c r="C10" s="407"/>
      <c r="D10" s="407"/>
      <c r="E10" s="407"/>
      <c r="F10" s="407"/>
      <c r="G10" s="407"/>
      <c r="H10" s="407"/>
      <c r="I10" s="407"/>
    </row>
    <row r="11" spans="1:9" ht="9.75" customHeight="1" x14ac:dyDescent="0.25">
      <c r="A11" s="129"/>
      <c r="B11" s="129"/>
      <c r="C11" s="129"/>
      <c r="D11" s="129"/>
      <c r="E11" s="129"/>
      <c r="F11" s="129"/>
      <c r="G11" s="129"/>
      <c r="H11" s="129"/>
      <c r="I11" s="129"/>
    </row>
    <row r="12" spans="1:9" ht="18.75" x14ac:dyDescent="0.25">
      <c r="A12" s="409" t="str">
        <f>HYPERLINK("http://doe.sd.gov/cans/documents/NonproRev.xls","USDA NonProgram Food Revenue Tool")</f>
        <v>USDA NonProgram Food Revenue Tool</v>
      </c>
      <c r="B12" s="410"/>
      <c r="C12" s="410"/>
      <c r="D12" s="410"/>
      <c r="E12" s="410"/>
      <c r="F12" s="410"/>
      <c r="G12" s="410"/>
      <c r="H12" s="410"/>
      <c r="I12" s="410"/>
    </row>
    <row r="13" spans="1:9" ht="8.25" customHeight="1" x14ac:dyDescent="0.25">
      <c r="A13" s="130"/>
      <c r="B13" s="131"/>
      <c r="C13" s="131"/>
      <c r="D13" s="131"/>
      <c r="E13" s="131"/>
      <c r="F13" s="131"/>
      <c r="G13" s="131"/>
      <c r="H13" s="131"/>
      <c r="I13" s="131"/>
    </row>
    <row r="14" spans="1:9" x14ac:dyDescent="0.25">
      <c r="A14" s="408" t="s">
        <v>228</v>
      </c>
      <c r="B14" s="408"/>
      <c r="C14" s="408"/>
      <c r="D14" s="408"/>
      <c r="E14" s="408"/>
      <c r="F14" s="408"/>
      <c r="G14" s="408"/>
      <c r="H14" s="408"/>
      <c r="I14" s="408"/>
    </row>
    <row r="15" spans="1:9" x14ac:dyDescent="0.25">
      <c r="A15" s="408"/>
      <c r="B15" s="408"/>
      <c r="C15" s="408"/>
      <c r="D15" s="408"/>
      <c r="E15" s="408"/>
      <c r="F15" s="408"/>
      <c r="G15" s="408"/>
      <c r="H15" s="408"/>
      <c r="I15" s="408"/>
    </row>
    <row r="16" spans="1:9" ht="36.75" customHeight="1" x14ac:dyDescent="0.25">
      <c r="A16" s="408"/>
      <c r="B16" s="408"/>
      <c r="C16" s="408"/>
      <c r="D16" s="408"/>
      <c r="E16" s="408"/>
      <c r="F16" s="408"/>
      <c r="G16" s="408"/>
      <c r="H16" s="408"/>
      <c r="I16" s="408"/>
    </row>
    <row r="17" spans="1:9" ht="18.75" x14ac:dyDescent="0.3">
      <c r="A17" s="411" t="str">
        <f>HYPERLINK("http://doe.sd.gov/cans/documents/S20-16-Memo.pdf","USDA Memo SP20 2016")</f>
        <v>USDA Memo SP20 2016</v>
      </c>
      <c r="B17" s="412"/>
      <c r="C17" s="412"/>
      <c r="D17" s="412"/>
      <c r="E17" s="412"/>
      <c r="F17" s="412"/>
      <c r="G17" s="412"/>
      <c r="H17" s="412"/>
      <c r="I17" s="412"/>
    </row>
    <row r="18" spans="1:9" ht="12" customHeight="1" x14ac:dyDescent="0.25">
      <c r="A18" s="1"/>
      <c r="B18" s="1"/>
      <c r="C18" s="1"/>
      <c r="D18" s="1"/>
      <c r="E18" s="1"/>
      <c r="F18" s="1"/>
      <c r="G18" s="1"/>
      <c r="H18" s="1"/>
      <c r="I18" s="1"/>
    </row>
    <row r="19" spans="1:9" s="408" customFormat="1" x14ac:dyDescent="0.25">
      <c r="A19" s="408" t="s">
        <v>229</v>
      </c>
    </row>
    <row r="20" spans="1:9" s="408" customFormat="1" x14ac:dyDescent="0.25"/>
    <row r="21" spans="1:9" s="408" customFormat="1" x14ac:dyDescent="0.25"/>
    <row r="22" spans="1:9" x14ac:dyDescent="0.25">
      <c r="A22" s="1"/>
      <c r="B22" s="1"/>
      <c r="C22" s="1"/>
      <c r="D22" s="1"/>
      <c r="E22" s="1"/>
      <c r="F22" s="1"/>
      <c r="G22" s="1"/>
      <c r="H22" s="1"/>
      <c r="I22" s="1"/>
    </row>
    <row r="23" spans="1:9" s="408" customFormat="1" x14ac:dyDescent="0.25">
      <c r="A23" s="408" t="s">
        <v>245</v>
      </c>
    </row>
    <row r="24" spans="1:9" s="408" customFormat="1" x14ac:dyDescent="0.25"/>
    <row r="25" spans="1:9" x14ac:dyDescent="0.25">
      <c r="A25" s="1"/>
      <c r="B25" s="1"/>
      <c r="C25" s="1"/>
      <c r="D25" s="1"/>
      <c r="E25" s="1"/>
      <c r="F25" s="1"/>
      <c r="G25" s="1"/>
      <c r="H25" s="1"/>
      <c r="I25" s="1"/>
    </row>
    <row r="26" spans="1:9" ht="23.25" x14ac:dyDescent="0.35">
      <c r="A26" s="406" t="s">
        <v>34</v>
      </c>
      <c r="B26" s="406"/>
      <c r="C26" s="406"/>
      <c r="D26" s="406"/>
      <c r="E26" s="406"/>
      <c r="F26" s="406"/>
      <c r="G26" s="406"/>
      <c r="H26" s="406"/>
      <c r="I26" s="406"/>
    </row>
    <row r="27" spans="1:9" ht="24" thickBot="1" x14ac:dyDescent="0.4">
      <c r="A27" s="2"/>
      <c r="B27" s="2"/>
      <c r="C27" s="2"/>
      <c r="D27" s="2"/>
      <c r="E27" s="2"/>
      <c r="F27" s="2"/>
      <c r="G27" s="2"/>
      <c r="H27" s="2"/>
      <c r="I27" s="2"/>
    </row>
    <row r="28" spans="1:9" s="419" customFormat="1" ht="23.25" customHeight="1" x14ac:dyDescent="0.25">
      <c r="A28" s="418" t="s">
        <v>84</v>
      </c>
    </row>
    <row r="29" spans="1:9" s="421" customFormat="1" ht="23.25" customHeight="1" thickBot="1" x14ac:dyDescent="0.3">
      <c r="A29" s="420"/>
    </row>
    <row r="30" spans="1:9" s="4" customFormat="1" ht="15.75" x14ac:dyDescent="0.25"/>
    <row r="31" spans="1:9" s="112" customFormat="1" ht="37.5" customHeight="1" x14ac:dyDescent="0.25">
      <c r="A31" s="413" t="s">
        <v>231</v>
      </c>
      <c r="B31" s="413"/>
      <c r="C31" s="413"/>
      <c r="D31" s="413"/>
      <c r="E31" s="413"/>
      <c r="F31" s="413"/>
      <c r="G31" s="413"/>
      <c r="H31" s="413"/>
      <c r="I31" s="413"/>
    </row>
    <row r="32" spans="1:9" s="142" customFormat="1" ht="13.5" customHeight="1" x14ac:dyDescent="0.25"/>
    <row r="33" spans="1:9" s="414" customFormat="1" ht="23.25" customHeight="1" x14ac:dyDescent="0.3">
      <c r="A33" s="414" t="s">
        <v>146</v>
      </c>
    </row>
    <row r="34" spans="1:9" s="4" customFormat="1" ht="11.25" customHeight="1" x14ac:dyDescent="0.25"/>
    <row r="35" spans="1:9" s="4" customFormat="1" ht="53.25" customHeight="1" x14ac:dyDescent="0.25">
      <c r="A35" s="23" t="s">
        <v>35</v>
      </c>
      <c r="B35" s="423" t="s">
        <v>246</v>
      </c>
      <c r="C35" s="423"/>
      <c r="D35" s="423"/>
      <c r="E35" s="423"/>
      <c r="F35" s="423"/>
      <c r="G35" s="423"/>
      <c r="H35" s="423"/>
      <c r="I35" s="423"/>
    </row>
    <row r="36" spans="1:9" s="4" customFormat="1" ht="15.75" x14ac:dyDescent="0.25"/>
    <row r="37" spans="1:9" s="424" customFormat="1" ht="15.75" customHeight="1" x14ac:dyDescent="0.25">
      <c r="A37" s="424" t="s">
        <v>216</v>
      </c>
    </row>
    <row r="38" spans="1:9" s="424" customFormat="1" ht="15.75" customHeight="1" x14ac:dyDescent="0.25"/>
    <row r="39" spans="1:9" s="17" customFormat="1" ht="15.75" x14ac:dyDescent="0.25"/>
    <row r="40" spans="1:9" s="3" customFormat="1" ht="15.75" customHeight="1" x14ac:dyDescent="0.25">
      <c r="A40" s="400" t="s">
        <v>36</v>
      </c>
      <c r="B40" s="415" t="s">
        <v>43</v>
      </c>
      <c r="C40" s="415"/>
      <c r="D40" s="415"/>
      <c r="E40" s="415"/>
      <c r="F40" s="415"/>
      <c r="G40" s="415"/>
      <c r="H40" s="415"/>
      <c r="I40" s="415"/>
    </row>
    <row r="41" spans="1:9" s="3" customFormat="1" ht="33" customHeight="1" x14ac:dyDescent="0.25">
      <c r="A41" s="400"/>
      <c r="B41" s="415"/>
      <c r="C41" s="415"/>
      <c r="D41" s="415"/>
      <c r="E41" s="415"/>
      <c r="F41" s="415"/>
      <c r="G41" s="415"/>
      <c r="H41" s="415"/>
      <c r="I41" s="415"/>
    </row>
    <row r="42" spans="1:9" s="422" customFormat="1" x14ac:dyDescent="0.25"/>
    <row r="43" spans="1:9" ht="15" customHeight="1" x14ac:dyDescent="0.25">
      <c r="A43" s="400" t="s">
        <v>37</v>
      </c>
      <c r="B43" s="415" t="s">
        <v>42</v>
      </c>
      <c r="C43" s="415"/>
      <c r="D43" s="415"/>
      <c r="E43" s="415"/>
      <c r="F43" s="415"/>
      <c r="G43" s="415"/>
      <c r="H43" s="415"/>
      <c r="I43" s="415"/>
    </row>
    <row r="44" spans="1:9" ht="28.5" customHeight="1" x14ac:dyDescent="0.25">
      <c r="A44" s="400"/>
      <c r="B44" s="415"/>
      <c r="C44" s="415"/>
      <c r="D44" s="415"/>
      <c r="E44" s="415"/>
      <c r="F44" s="415"/>
      <c r="G44" s="415"/>
      <c r="H44" s="415"/>
      <c r="I44" s="415"/>
    </row>
    <row r="45" spans="1:9" ht="15" customHeight="1" x14ac:dyDescent="0.25">
      <c r="A45" s="16"/>
      <c r="B45" s="19"/>
      <c r="C45" s="19"/>
      <c r="D45" s="19"/>
      <c r="E45" s="19"/>
      <c r="F45" s="19"/>
      <c r="G45" s="19"/>
      <c r="H45" s="19"/>
      <c r="I45" s="19"/>
    </row>
    <row r="46" spans="1:9" ht="15" customHeight="1" x14ac:dyDescent="0.25">
      <c r="A46" s="400" t="s">
        <v>38</v>
      </c>
      <c r="B46" s="425" t="s">
        <v>101</v>
      </c>
      <c r="C46" s="425"/>
      <c r="D46" s="425"/>
      <c r="E46" s="425"/>
      <c r="F46" s="425"/>
      <c r="G46" s="425"/>
      <c r="H46" s="425"/>
      <c r="I46" s="425"/>
    </row>
    <row r="47" spans="1:9" ht="28.5" customHeight="1" x14ac:dyDescent="0.25">
      <c r="A47" s="400"/>
      <c r="B47" s="425"/>
      <c r="C47" s="425"/>
      <c r="D47" s="425"/>
      <c r="E47" s="425"/>
      <c r="F47" s="425"/>
      <c r="G47" s="425"/>
      <c r="H47" s="425"/>
      <c r="I47" s="425"/>
    </row>
    <row r="48" spans="1:9" x14ac:dyDescent="0.25">
      <c r="A48" s="1"/>
      <c r="B48" s="1"/>
      <c r="C48" s="1"/>
      <c r="D48" s="1"/>
      <c r="E48" s="1"/>
      <c r="F48" s="1"/>
      <c r="G48" s="1"/>
      <c r="H48" s="1"/>
      <c r="I48" s="1"/>
    </row>
    <row r="49" spans="1:9" s="416" customFormat="1" x14ac:dyDescent="0.25">
      <c r="A49" s="416" t="s">
        <v>102</v>
      </c>
    </row>
    <row r="50" spans="1:9" s="416" customFormat="1" x14ac:dyDescent="0.25"/>
    <row r="51" spans="1:9" s="416" customFormat="1" ht="15" customHeight="1" x14ac:dyDescent="0.25"/>
    <row r="52" spans="1:9" s="4" customFormat="1" ht="15.75" x14ac:dyDescent="0.25"/>
    <row r="53" spans="1:9" s="3" customFormat="1" ht="15.75" customHeight="1" x14ac:dyDescent="0.25">
      <c r="A53" s="400" t="s">
        <v>39</v>
      </c>
      <c r="B53" s="415" t="s">
        <v>57</v>
      </c>
      <c r="C53" s="415"/>
      <c r="D53" s="415"/>
      <c r="E53" s="415"/>
      <c r="F53" s="415"/>
      <c r="G53" s="415"/>
      <c r="H53" s="415"/>
      <c r="I53" s="415"/>
    </row>
    <row r="54" spans="1:9" s="3" customFormat="1" ht="15" customHeight="1" x14ac:dyDescent="0.25">
      <c r="A54" s="400"/>
      <c r="B54" s="415"/>
      <c r="C54" s="415"/>
      <c r="D54" s="415"/>
      <c r="E54" s="415"/>
      <c r="F54" s="415"/>
      <c r="G54" s="415"/>
      <c r="H54" s="415"/>
      <c r="I54" s="415"/>
    </row>
    <row r="55" spans="1:9" s="5" customFormat="1" x14ac:dyDescent="0.25">
      <c r="A55" s="400"/>
      <c r="B55" s="415"/>
      <c r="C55" s="415"/>
      <c r="D55" s="415"/>
      <c r="E55" s="415"/>
      <c r="F55" s="415"/>
      <c r="G55" s="415"/>
      <c r="H55" s="415"/>
      <c r="I55" s="415"/>
    </row>
    <row r="56" spans="1:9" s="5" customFormat="1" ht="14.25" customHeight="1" x14ac:dyDescent="0.25">
      <c r="A56" s="11"/>
      <c r="B56" s="10"/>
      <c r="C56" s="10"/>
      <c r="D56" s="10"/>
      <c r="E56" s="10"/>
      <c r="F56" s="10"/>
      <c r="G56" s="10"/>
      <c r="H56" s="10"/>
      <c r="I56" s="10"/>
    </row>
    <row r="57" spans="1:9" s="403" customFormat="1" ht="14.25" customHeight="1" x14ac:dyDescent="0.25">
      <c r="A57" s="403" t="s">
        <v>58</v>
      </c>
    </row>
    <row r="58" spans="1:9" s="403" customFormat="1" ht="14.25" customHeight="1" x14ac:dyDescent="0.25"/>
    <row r="59" spans="1:9" s="18" customFormat="1" ht="14.25" customHeight="1" x14ac:dyDescent="0.25"/>
    <row r="60" spans="1:9" s="18" customFormat="1" ht="14.25" customHeight="1" x14ac:dyDescent="0.25">
      <c r="A60" s="400" t="s">
        <v>40</v>
      </c>
      <c r="B60" s="428" t="s">
        <v>103</v>
      </c>
      <c r="C60" s="428"/>
      <c r="D60" s="428"/>
      <c r="E60" s="428"/>
      <c r="F60" s="428"/>
      <c r="G60" s="428"/>
      <c r="H60" s="428"/>
      <c r="I60" s="428"/>
    </row>
    <row r="61" spans="1:9" s="18" customFormat="1" ht="14.25" customHeight="1" x14ac:dyDescent="0.25">
      <c r="A61" s="400"/>
      <c r="B61" s="428"/>
      <c r="C61" s="428"/>
      <c r="D61" s="428"/>
      <c r="E61" s="428"/>
      <c r="F61" s="428"/>
      <c r="G61" s="428"/>
      <c r="H61" s="428"/>
      <c r="I61" s="428"/>
    </row>
    <row r="62" spans="1:9" s="18" customFormat="1" ht="14.25" customHeight="1" x14ac:dyDescent="0.25">
      <c r="A62" s="400"/>
      <c r="B62" s="428"/>
      <c r="C62" s="428"/>
      <c r="D62" s="428"/>
      <c r="E62" s="428"/>
      <c r="F62" s="428"/>
      <c r="G62" s="428"/>
      <c r="H62" s="428"/>
      <c r="I62" s="428"/>
    </row>
    <row r="63" spans="1:9" ht="15" customHeight="1" x14ac:dyDescent="0.25">
      <c r="A63" s="12"/>
      <c r="B63" s="3"/>
      <c r="C63" s="3"/>
      <c r="D63" s="3"/>
      <c r="E63" s="3"/>
      <c r="F63" s="3"/>
      <c r="G63" s="3"/>
      <c r="H63" s="3"/>
      <c r="I63" s="3"/>
    </row>
    <row r="64" spans="1:9" s="416" customFormat="1" ht="15" customHeight="1" x14ac:dyDescent="0.25">
      <c r="A64" s="416" t="s">
        <v>104</v>
      </c>
    </row>
    <row r="65" spans="1:9" s="416" customFormat="1" ht="15" customHeight="1" x14ac:dyDescent="0.25"/>
    <row r="66" spans="1:9" s="416" customFormat="1" ht="15" customHeight="1" x14ac:dyDescent="0.25"/>
    <row r="67" spans="1:9" ht="14.25" customHeight="1" x14ac:dyDescent="0.25">
      <c r="A67" s="12"/>
      <c r="B67" s="3"/>
      <c r="C67" s="3"/>
      <c r="D67" s="3"/>
      <c r="E67" s="3"/>
      <c r="F67" s="3"/>
      <c r="G67" s="3"/>
      <c r="H67" s="3"/>
      <c r="I67" s="3"/>
    </row>
    <row r="68" spans="1:9" s="3" customFormat="1" ht="15.75" customHeight="1" x14ac:dyDescent="0.25">
      <c r="A68" s="400" t="s">
        <v>55</v>
      </c>
      <c r="B68" s="415" t="s">
        <v>60</v>
      </c>
      <c r="C68" s="415"/>
      <c r="D68" s="415"/>
      <c r="E68" s="415"/>
      <c r="F68" s="415"/>
      <c r="G68" s="415"/>
      <c r="H68" s="415"/>
      <c r="I68" s="415"/>
    </row>
    <row r="69" spans="1:9" s="3" customFormat="1" ht="15" customHeight="1" x14ac:dyDescent="0.25">
      <c r="A69" s="400"/>
      <c r="B69" s="415"/>
      <c r="C69" s="415"/>
      <c r="D69" s="415"/>
      <c r="E69" s="415"/>
      <c r="F69" s="415"/>
      <c r="G69" s="415"/>
      <c r="H69" s="415"/>
      <c r="I69" s="415"/>
    </row>
    <row r="70" spans="1:9" s="3" customFormat="1" ht="15" customHeight="1" x14ac:dyDescent="0.25">
      <c r="A70" s="6"/>
      <c r="B70" s="10"/>
      <c r="C70" s="10"/>
      <c r="D70" s="10"/>
      <c r="E70" s="10"/>
      <c r="F70" s="10"/>
      <c r="G70" s="10"/>
      <c r="H70" s="10"/>
      <c r="I70" s="10"/>
    </row>
    <row r="71" spans="1:9" s="3" customFormat="1" ht="15" customHeight="1" x14ac:dyDescent="0.25">
      <c r="A71" s="403" t="s">
        <v>61</v>
      </c>
      <c r="B71" s="403"/>
      <c r="C71" s="403"/>
      <c r="D71" s="403"/>
      <c r="E71" s="403"/>
      <c r="F71" s="403"/>
      <c r="G71" s="403"/>
      <c r="H71" s="403"/>
      <c r="I71" s="403"/>
    </row>
    <row r="72" spans="1:9" s="3" customFormat="1" ht="15" customHeight="1" x14ac:dyDescent="0.25">
      <c r="A72" s="403"/>
      <c r="B72" s="403"/>
      <c r="C72" s="403"/>
      <c r="D72" s="403"/>
      <c r="E72" s="403"/>
      <c r="F72" s="403"/>
      <c r="G72" s="403"/>
      <c r="H72" s="403"/>
      <c r="I72" s="403"/>
    </row>
    <row r="73" spans="1:9" s="427" customFormat="1" ht="15" customHeight="1" x14ac:dyDescent="0.25">
      <c r="A73" s="427" t="s">
        <v>62</v>
      </c>
    </row>
    <row r="74" spans="1:9" s="427" customFormat="1" ht="15" customHeight="1" x14ac:dyDescent="0.25"/>
    <row r="75" spans="1:9" s="422" customFormat="1" x14ac:dyDescent="0.25"/>
    <row r="76" spans="1:9" ht="15" customHeight="1" x14ac:dyDescent="0.25">
      <c r="A76" s="400" t="s">
        <v>56</v>
      </c>
      <c r="B76" s="415" t="s">
        <v>63</v>
      </c>
      <c r="C76" s="415"/>
      <c r="D76" s="415"/>
      <c r="E76" s="415"/>
      <c r="F76" s="415"/>
      <c r="G76" s="415"/>
      <c r="H76" s="415"/>
      <c r="I76" s="415"/>
    </row>
    <row r="77" spans="1:9" ht="37.5" customHeight="1" x14ac:dyDescent="0.25">
      <c r="A77" s="400"/>
      <c r="B77" s="415"/>
      <c r="C77" s="415"/>
      <c r="D77" s="415"/>
      <c r="E77" s="415"/>
      <c r="F77" s="415"/>
      <c r="G77" s="415"/>
      <c r="H77" s="415"/>
      <c r="I77" s="415"/>
    </row>
    <row r="78" spans="1:9" ht="6" customHeight="1" x14ac:dyDescent="0.25">
      <c r="A78" s="16"/>
      <c r="B78" s="19"/>
      <c r="C78" s="19"/>
      <c r="D78" s="19"/>
      <c r="E78" s="19"/>
      <c r="F78" s="19"/>
      <c r="G78" s="19"/>
      <c r="H78" s="19"/>
      <c r="I78" s="19"/>
    </row>
    <row r="79" spans="1:9" ht="7.5" customHeight="1" x14ac:dyDescent="0.25">
      <c r="A79" s="400" t="s">
        <v>59</v>
      </c>
      <c r="B79" s="425" t="s">
        <v>105</v>
      </c>
      <c r="C79" s="425"/>
      <c r="D79" s="425"/>
      <c r="E79" s="425"/>
      <c r="F79" s="425"/>
      <c r="G79" s="425"/>
      <c r="H79" s="425"/>
      <c r="I79" s="425"/>
    </row>
    <row r="80" spans="1:9" ht="30" customHeight="1" x14ac:dyDescent="0.25">
      <c r="A80" s="400"/>
      <c r="B80" s="425"/>
      <c r="C80" s="425"/>
      <c r="D80" s="425"/>
      <c r="E80" s="425"/>
      <c r="F80" s="425"/>
      <c r="G80" s="425"/>
      <c r="H80" s="425"/>
      <c r="I80" s="425"/>
    </row>
    <row r="81" spans="1:9" ht="15" customHeight="1" x14ac:dyDescent="0.25">
      <c r="A81" s="12"/>
      <c r="B81" s="1"/>
      <c r="C81" s="1"/>
      <c r="D81" s="1"/>
      <c r="E81" s="1"/>
      <c r="F81" s="1"/>
      <c r="G81" s="1"/>
      <c r="H81" s="1"/>
      <c r="I81" s="1"/>
    </row>
    <row r="82" spans="1:9" s="13" customFormat="1" ht="15" customHeight="1" x14ac:dyDescent="0.25">
      <c r="A82" s="416" t="s">
        <v>106</v>
      </c>
      <c r="B82" s="416"/>
      <c r="C82" s="416"/>
      <c r="D82" s="416"/>
      <c r="E82" s="416"/>
      <c r="F82" s="416"/>
      <c r="G82" s="416"/>
      <c r="H82" s="416"/>
      <c r="I82" s="416"/>
    </row>
    <row r="83" spans="1:9" s="13" customFormat="1" ht="15" customHeight="1" x14ac:dyDescent="0.25">
      <c r="A83" s="416"/>
      <c r="B83" s="416"/>
      <c r="C83" s="416"/>
      <c r="D83" s="416"/>
      <c r="E83" s="416"/>
      <c r="F83" s="416"/>
      <c r="G83" s="416"/>
      <c r="H83" s="416"/>
      <c r="I83" s="416"/>
    </row>
    <row r="84" spans="1:9" s="13" customFormat="1" ht="15" customHeight="1" x14ac:dyDescent="0.25">
      <c r="A84" s="416"/>
      <c r="B84" s="416"/>
      <c r="C84" s="416"/>
      <c r="D84" s="416"/>
      <c r="E84" s="416"/>
      <c r="F84" s="416"/>
      <c r="G84" s="416"/>
      <c r="H84" s="416"/>
      <c r="I84" s="416"/>
    </row>
    <row r="85" spans="1:9" s="13" customFormat="1" ht="15" customHeight="1" x14ac:dyDescent="0.25">
      <c r="A85" s="25"/>
      <c r="B85" s="25"/>
      <c r="C85" s="25"/>
      <c r="D85" s="25"/>
      <c r="E85" s="25"/>
      <c r="F85" s="25"/>
      <c r="G85" s="25"/>
      <c r="H85" s="25"/>
      <c r="I85" s="25"/>
    </row>
    <row r="86" spans="1:9" s="417" customFormat="1" ht="30" customHeight="1" x14ac:dyDescent="0.25">
      <c r="A86" s="417" t="s">
        <v>110</v>
      </c>
    </row>
    <row r="87" spans="1:9" ht="14.25" customHeight="1" x14ac:dyDescent="0.25">
      <c r="A87" s="12"/>
      <c r="B87" s="3"/>
      <c r="C87" s="3"/>
      <c r="D87" s="3"/>
      <c r="E87" s="3"/>
      <c r="F87" s="3"/>
      <c r="G87" s="3"/>
      <c r="H87" s="3"/>
      <c r="I87" s="3"/>
    </row>
    <row r="88" spans="1:9" s="3" customFormat="1" ht="15.75" customHeight="1" x14ac:dyDescent="0.25">
      <c r="A88" s="400" t="s">
        <v>79</v>
      </c>
      <c r="B88" s="415" t="s">
        <v>81</v>
      </c>
      <c r="C88" s="415"/>
      <c r="D88" s="415"/>
      <c r="E88" s="415"/>
      <c r="F88" s="415"/>
      <c r="G88" s="415"/>
      <c r="H88" s="415"/>
      <c r="I88" s="415"/>
    </row>
    <row r="89" spans="1:9" s="3" customFormat="1" ht="15" customHeight="1" x14ac:dyDescent="0.25">
      <c r="A89" s="400"/>
      <c r="B89" s="415"/>
      <c r="C89" s="415"/>
      <c r="D89" s="415"/>
      <c r="E89" s="415"/>
      <c r="F89" s="415"/>
      <c r="G89" s="415"/>
      <c r="H89" s="415"/>
      <c r="I89" s="415"/>
    </row>
    <row r="90" spans="1:9" s="3" customFormat="1" ht="15" customHeight="1" x14ac:dyDescent="0.25">
      <c r="A90" s="14"/>
      <c r="B90" s="15"/>
      <c r="C90" s="15"/>
      <c r="D90" s="15"/>
      <c r="E90" s="15"/>
      <c r="F90" s="15"/>
      <c r="G90" s="15"/>
      <c r="H90" s="15"/>
      <c r="I90" s="15"/>
    </row>
    <row r="91" spans="1:9" s="3" customFormat="1" ht="15" customHeight="1" x14ac:dyDescent="0.25">
      <c r="A91" s="403" t="s">
        <v>82</v>
      </c>
      <c r="B91" s="403"/>
      <c r="C91" s="403"/>
      <c r="D91" s="403"/>
      <c r="E91" s="403"/>
      <c r="F91" s="403"/>
      <c r="G91" s="403"/>
      <c r="H91" s="403"/>
      <c r="I91" s="403"/>
    </row>
    <row r="92" spans="1:9" s="3" customFormat="1" ht="15" customHeight="1" x14ac:dyDescent="0.25">
      <c r="A92" s="403"/>
      <c r="B92" s="403"/>
      <c r="C92" s="403"/>
      <c r="D92" s="403"/>
      <c r="E92" s="403"/>
      <c r="F92" s="403"/>
      <c r="G92" s="403"/>
      <c r="H92" s="403"/>
      <c r="I92" s="403"/>
    </row>
    <row r="93" spans="1:9" s="427" customFormat="1" ht="15" customHeight="1" x14ac:dyDescent="0.25">
      <c r="A93" s="427" t="s">
        <v>225</v>
      </c>
    </row>
    <row r="94" spans="1:9" s="427" customFormat="1" ht="15" customHeight="1" x14ac:dyDescent="0.25"/>
    <row r="95" spans="1:9" s="422" customFormat="1" x14ac:dyDescent="0.25"/>
    <row r="96" spans="1:9" ht="21" customHeight="1" x14ac:dyDescent="0.25">
      <c r="A96" s="400" t="s">
        <v>80</v>
      </c>
      <c r="B96" s="415" t="s">
        <v>83</v>
      </c>
      <c r="C96" s="415"/>
      <c r="D96" s="415"/>
      <c r="E96" s="415"/>
      <c r="F96" s="415"/>
      <c r="G96" s="415"/>
      <c r="H96" s="415"/>
      <c r="I96" s="415"/>
    </row>
    <row r="97" spans="1:9" ht="30.75" customHeight="1" x14ac:dyDescent="0.25">
      <c r="A97" s="400"/>
      <c r="B97" s="415"/>
      <c r="C97" s="415"/>
      <c r="D97" s="415"/>
      <c r="E97" s="415"/>
      <c r="F97" s="415"/>
      <c r="G97" s="415"/>
      <c r="H97" s="415"/>
      <c r="I97" s="415"/>
    </row>
    <row r="98" spans="1:9" ht="15.75" customHeight="1" x14ac:dyDescent="0.25">
      <c r="A98" s="400" t="s">
        <v>107</v>
      </c>
      <c r="B98" s="425" t="s">
        <v>111</v>
      </c>
      <c r="C98" s="425"/>
      <c r="D98" s="425"/>
      <c r="E98" s="425"/>
      <c r="F98" s="425"/>
      <c r="G98" s="425"/>
      <c r="H98" s="425"/>
      <c r="I98" s="425"/>
    </row>
    <row r="99" spans="1:9" ht="15.75" customHeight="1" x14ac:dyDescent="0.25">
      <c r="A99" s="400"/>
      <c r="B99" s="425"/>
      <c r="C99" s="425"/>
      <c r="D99" s="425"/>
      <c r="E99" s="425"/>
      <c r="F99" s="425"/>
      <c r="G99" s="425"/>
      <c r="H99" s="425"/>
      <c r="I99" s="425"/>
    </row>
    <row r="100" spans="1:9" ht="15.75" customHeight="1" x14ac:dyDescent="0.25">
      <c r="A100" s="400"/>
      <c r="B100" s="425"/>
      <c r="C100" s="425"/>
      <c r="D100" s="425"/>
      <c r="E100" s="425"/>
      <c r="F100" s="425"/>
      <c r="G100" s="425"/>
      <c r="H100" s="425"/>
      <c r="I100" s="425"/>
    </row>
    <row r="101" spans="1:9" ht="15" customHeight="1" x14ac:dyDescent="0.25">
      <c r="A101" s="12"/>
      <c r="B101" s="1"/>
      <c r="C101" s="1"/>
      <c r="D101" s="1"/>
      <c r="E101" s="1"/>
      <c r="F101" s="1"/>
      <c r="G101" s="1"/>
      <c r="H101" s="1"/>
      <c r="I101" s="1"/>
    </row>
    <row r="102" spans="1:9" s="13" customFormat="1" ht="15" customHeight="1" x14ac:dyDescent="0.25">
      <c r="A102" s="416" t="s">
        <v>112</v>
      </c>
      <c r="B102" s="416"/>
      <c r="C102" s="416"/>
      <c r="D102" s="416"/>
      <c r="E102" s="416"/>
      <c r="F102" s="416"/>
      <c r="G102" s="416"/>
      <c r="H102" s="416"/>
      <c r="I102" s="416"/>
    </row>
    <row r="103" spans="1:9" s="13" customFormat="1" ht="15" customHeight="1" x14ac:dyDescent="0.25">
      <c r="A103" s="416"/>
      <c r="B103" s="416"/>
      <c r="C103" s="416"/>
      <c r="D103" s="416"/>
      <c r="E103" s="416"/>
      <c r="F103" s="416"/>
      <c r="G103" s="416"/>
      <c r="H103" s="416"/>
      <c r="I103" s="416"/>
    </row>
    <row r="104" spans="1:9" s="13" customFormat="1" ht="15" customHeight="1" x14ac:dyDescent="0.25">
      <c r="A104" s="416"/>
      <c r="B104" s="416"/>
      <c r="C104" s="416"/>
      <c r="D104" s="416"/>
      <c r="E104" s="416"/>
      <c r="F104" s="416"/>
      <c r="G104" s="416"/>
      <c r="H104" s="416"/>
      <c r="I104" s="416"/>
    </row>
    <row r="105" spans="1:9" ht="15.75" x14ac:dyDescent="0.25">
      <c r="A105" s="12"/>
      <c r="B105" s="1"/>
      <c r="C105" s="1"/>
      <c r="D105" s="1"/>
      <c r="E105" s="1"/>
      <c r="F105" s="1"/>
      <c r="G105" s="1"/>
      <c r="H105" s="1"/>
      <c r="I105" s="1"/>
    </row>
    <row r="106" spans="1:9" s="415" customFormat="1" ht="15" customHeight="1" x14ac:dyDescent="0.25">
      <c r="A106" s="400" t="s">
        <v>108</v>
      </c>
      <c r="B106" s="415" t="s">
        <v>44</v>
      </c>
    </row>
    <row r="107" spans="1:9" s="415" customFormat="1" ht="15" customHeight="1" x14ac:dyDescent="0.25">
      <c r="A107" s="400"/>
    </row>
    <row r="108" spans="1:9" s="415" customFormat="1" ht="15" customHeight="1" x14ac:dyDescent="0.25">
      <c r="A108" s="400"/>
    </row>
    <row r="109" spans="1:9" x14ac:dyDescent="0.25">
      <c r="A109" s="1"/>
      <c r="B109" s="1"/>
      <c r="C109" s="1"/>
      <c r="D109" s="1"/>
      <c r="E109" s="1"/>
      <c r="F109" s="1"/>
      <c r="G109" s="1"/>
      <c r="H109" s="1"/>
      <c r="I109" s="1"/>
    </row>
    <row r="110" spans="1:9" ht="15" customHeight="1" x14ac:dyDescent="0.25">
      <c r="A110" s="400" t="s">
        <v>109</v>
      </c>
      <c r="B110" s="402" t="s">
        <v>45</v>
      </c>
      <c r="C110" s="402"/>
      <c r="D110" s="402"/>
      <c r="E110" s="402"/>
      <c r="F110" s="402"/>
      <c r="G110" s="402"/>
      <c r="H110" s="402"/>
      <c r="I110" s="402"/>
    </row>
    <row r="111" spans="1:9" ht="15" customHeight="1" x14ac:dyDescent="0.25">
      <c r="A111" s="400"/>
      <c r="B111" s="402"/>
      <c r="C111" s="402"/>
      <c r="D111" s="402"/>
      <c r="E111" s="402"/>
      <c r="F111" s="402"/>
      <c r="G111" s="402"/>
      <c r="H111" s="402"/>
      <c r="I111" s="402"/>
    </row>
    <row r="112" spans="1:9" ht="14.25" customHeight="1" x14ac:dyDescent="0.25">
      <c r="A112" s="400"/>
      <c r="B112" s="402"/>
      <c r="C112" s="402"/>
      <c r="D112" s="402"/>
      <c r="E112" s="402"/>
      <c r="F112" s="402"/>
      <c r="G112" s="402"/>
      <c r="H112" s="402"/>
      <c r="I112" s="402"/>
    </row>
    <row r="113" spans="1:9" x14ac:dyDescent="0.25">
      <c r="A113" s="1"/>
      <c r="B113" s="1"/>
      <c r="C113" s="1"/>
      <c r="D113" s="1"/>
      <c r="E113" s="1"/>
      <c r="F113" s="1"/>
      <c r="G113" s="1"/>
      <c r="H113" s="1"/>
      <c r="I113" s="1"/>
    </row>
    <row r="114" spans="1:9" ht="15" customHeight="1" x14ac:dyDescent="0.25">
      <c r="A114" s="400" t="s">
        <v>113</v>
      </c>
      <c r="B114" s="415" t="s">
        <v>100</v>
      </c>
      <c r="C114" s="415"/>
      <c r="D114" s="415"/>
      <c r="E114" s="415"/>
      <c r="F114" s="415"/>
      <c r="G114" s="415"/>
      <c r="H114" s="415"/>
      <c r="I114" s="415"/>
    </row>
    <row r="115" spans="1:9" ht="15" customHeight="1" x14ac:dyDescent="0.25">
      <c r="A115" s="400"/>
      <c r="B115" s="415"/>
      <c r="C115" s="415"/>
      <c r="D115" s="415"/>
      <c r="E115" s="415"/>
      <c r="F115" s="415"/>
      <c r="G115" s="415"/>
      <c r="H115" s="415"/>
      <c r="I115" s="415"/>
    </row>
    <row r="116" spans="1:9" x14ac:dyDescent="0.25">
      <c r="A116" s="400"/>
      <c r="B116" s="415"/>
      <c r="C116" s="415"/>
      <c r="D116" s="415"/>
      <c r="E116" s="415"/>
      <c r="F116" s="415"/>
      <c r="G116" s="415"/>
      <c r="H116" s="415"/>
      <c r="I116" s="415"/>
    </row>
    <row r="117" spans="1:9" x14ac:dyDescent="0.25">
      <c r="A117" s="1"/>
      <c r="B117" s="1"/>
      <c r="C117" s="1"/>
      <c r="D117" s="1"/>
      <c r="E117" s="1"/>
      <c r="F117" s="1"/>
      <c r="G117" s="1"/>
      <c r="H117" s="1"/>
      <c r="I117" s="1"/>
    </row>
    <row r="118" spans="1:9" s="416" customFormat="1" ht="21.75" customHeight="1" x14ac:dyDescent="0.25">
      <c r="A118" s="416" t="s">
        <v>41</v>
      </c>
    </row>
    <row r="119" spans="1:9" s="416" customFormat="1" ht="21.75" customHeight="1" x14ac:dyDescent="0.25"/>
    <row r="120" spans="1:9" s="416" customFormat="1" ht="21.75" customHeight="1" x14ac:dyDescent="0.25"/>
    <row r="121" spans="1:9" s="26" customFormat="1" ht="13.5" customHeight="1" x14ac:dyDescent="0.25"/>
    <row r="122" spans="1:9" s="147" customFormat="1" ht="13.5" customHeight="1" x14ac:dyDescent="0.25">
      <c r="A122" s="400" t="s">
        <v>114</v>
      </c>
      <c r="B122" s="399" t="s">
        <v>115</v>
      </c>
      <c r="C122" s="399"/>
      <c r="D122" s="399"/>
      <c r="E122" s="399"/>
      <c r="F122" s="399"/>
      <c r="G122" s="399"/>
      <c r="H122" s="399"/>
      <c r="I122" s="399"/>
    </row>
    <row r="123" spans="1:9" s="147" customFormat="1" ht="13.5" customHeight="1" x14ac:dyDescent="0.25">
      <c r="A123" s="400"/>
      <c r="B123" s="399"/>
      <c r="C123" s="399"/>
      <c r="D123" s="399"/>
      <c r="E123" s="399"/>
      <c r="F123" s="399"/>
      <c r="G123" s="399"/>
      <c r="H123" s="399"/>
      <c r="I123" s="399"/>
    </row>
    <row r="124" spans="1:9" s="147" customFormat="1" ht="13.5" customHeight="1" x14ac:dyDescent="0.25">
      <c r="A124" s="400"/>
      <c r="B124" s="399"/>
      <c r="C124" s="399"/>
      <c r="D124" s="399"/>
      <c r="E124" s="399"/>
      <c r="F124" s="399"/>
      <c r="G124" s="399"/>
      <c r="H124" s="399"/>
      <c r="I124" s="399"/>
    </row>
    <row r="125" spans="1:9" s="147" customFormat="1" ht="13.5" customHeight="1" x14ac:dyDescent="0.25">
      <c r="A125" s="145"/>
      <c r="B125" s="143"/>
      <c r="C125" s="143"/>
      <c r="D125" s="143"/>
      <c r="E125" s="143"/>
      <c r="F125" s="143"/>
      <c r="G125" s="143"/>
      <c r="H125" s="143"/>
      <c r="I125" s="143"/>
    </row>
    <row r="126" spans="1:9" s="414" customFormat="1" ht="23.25" customHeight="1" x14ac:dyDescent="0.3">
      <c r="A126" s="414" t="s">
        <v>147</v>
      </c>
    </row>
    <row r="127" spans="1:9" s="144" customFormat="1" ht="14.25" customHeight="1" x14ac:dyDescent="0.3"/>
    <row r="128" spans="1:9" s="147" customFormat="1" ht="13.5" customHeight="1" x14ac:dyDescent="0.25">
      <c r="A128" s="400" t="s">
        <v>148</v>
      </c>
      <c r="B128" s="399" t="s">
        <v>265</v>
      </c>
      <c r="C128" s="399"/>
      <c r="D128" s="399"/>
      <c r="E128" s="399"/>
      <c r="F128" s="399"/>
      <c r="G128" s="399"/>
      <c r="H128" s="399"/>
      <c r="I128" s="399"/>
    </row>
    <row r="129" spans="1:9" s="147" customFormat="1" ht="13.5" customHeight="1" x14ac:dyDescent="0.25">
      <c r="A129" s="400"/>
      <c r="B129" s="399"/>
      <c r="C129" s="399"/>
      <c r="D129" s="399"/>
      <c r="E129" s="399"/>
      <c r="F129" s="399"/>
      <c r="G129" s="399"/>
      <c r="H129" s="399"/>
      <c r="I129" s="399"/>
    </row>
    <row r="130" spans="1:9" s="147" customFormat="1" ht="13.5" customHeight="1" x14ac:dyDescent="0.25">
      <c r="A130" s="400"/>
      <c r="B130" s="399"/>
      <c r="C130" s="399"/>
      <c r="D130" s="399"/>
      <c r="E130" s="399"/>
      <c r="F130" s="399"/>
      <c r="G130" s="399"/>
      <c r="H130" s="399"/>
      <c r="I130" s="399"/>
    </row>
    <row r="131" spans="1:9" s="147" customFormat="1" ht="13.5" customHeight="1" x14ac:dyDescent="0.25"/>
    <row r="132" spans="1:9" s="147" customFormat="1" ht="13.5" customHeight="1" x14ac:dyDescent="0.25">
      <c r="A132" s="400" t="s">
        <v>149</v>
      </c>
      <c r="B132" s="399" t="s">
        <v>266</v>
      </c>
      <c r="C132" s="401"/>
      <c r="D132" s="401"/>
      <c r="E132" s="401"/>
      <c r="F132" s="401"/>
      <c r="G132" s="401"/>
      <c r="H132" s="401"/>
      <c r="I132" s="401"/>
    </row>
    <row r="133" spans="1:9" s="147" customFormat="1" ht="13.5" customHeight="1" x14ac:dyDescent="0.25">
      <c r="A133" s="400"/>
      <c r="B133" s="401"/>
      <c r="C133" s="401"/>
      <c r="D133" s="401"/>
      <c r="E133" s="401"/>
      <c r="F133" s="401"/>
      <c r="G133" s="401"/>
      <c r="H133" s="401"/>
      <c r="I133" s="401"/>
    </row>
    <row r="134" spans="1:9" s="147" customFormat="1" ht="13.5" customHeight="1" x14ac:dyDescent="0.25">
      <c r="A134" s="400"/>
      <c r="B134" s="401"/>
      <c r="C134" s="401"/>
      <c r="D134" s="401"/>
      <c r="E134" s="401"/>
      <c r="F134" s="401"/>
      <c r="G134" s="401"/>
      <c r="H134" s="401"/>
      <c r="I134" s="401"/>
    </row>
    <row r="135" spans="1:9" s="147" customFormat="1" ht="13.5" customHeight="1" x14ac:dyDescent="0.25"/>
    <row r="136" spans="1:9" s="147" customFormat="1" ht="29.25" customHeight="1" x14ac:dyDescent="0.25">
      <c r="A136" s="416" t="s">
        <v>276</v>
      </c>
      <c r="B136" s="416"/>
      <c r="C136" s="416"/>
      <c r="D136" s="416"/>
      <c r="E136" s="416"/>
      <c r="F136" s="416"/>
      <c r="G136" s="416"/>
      <c r="H136" s="416"/>
      <c r="I136" s="416"/>
    </row>
    <row r="137" spans="1:9" s="147" customFormat="1" ht="13.5" customHeight="1" x14ac:dyDescent="0.25">
      <c r="A137" s="416"/>
      <c r="B137" s="416"/>
      <c r="C137" s="416"/>
      <c r="D137" s="416"/>
      <c r="E137" s="416"/>
      <c r="F137" s="416"/>
      <c r="G137" s="416"/>
      <c r="H137" s="416"/>
      <c r="I137" s="416"/>
    </row>
    <row r="138" spans="1:9" s="147" customFormat="1" ht="21" customHeight="1" x14ac:dyDescent="0.25">
      <c r="A138" s="416"/>
      <c r="B138" s="416"/>
      <c r="C138" s="416"/>
      <c r="D138" s="416"/>
      <c r="E138" s="416"/>
      <c r="F138" s="416"/>
      <c r="G138" s="416"/>
      <c r="H138" s="416"/>
      <c r="I138" s="416"/>
    </row>
    <row r="139" spans="1:9" s="147" customFormat="1" ht="13.5" customHeight="1" x14ac:dyDescent="0.25"/>
    <row r="140" spans="1:9" s="147" customFormat="1" ht="13.5" customHeight="1" x14ac:dyDescent="0.25">
      <c r="A140" s="400" t="s">
        <v>150</v>
      </c>
      <c r="B140" s="399" t="s">
        <v>275</v>
      </c>
      <c r="C140" s="401"/>
      <c r="D140" s="401"/>
      <c r="E140" s="401"/>
      <c r="F140" s="401"/>
      <c r="G140" s="401"/>
      <c r="H140" s="401"/>
      <c r="I140" s="401"/>
    </row>
    <row r="141" spans="1:9" s="147" customFormat="1" ht="13.5" customHeight="1" x14ac:dyDescent="0.25">
      <c r="A141" s="400"/>
      <c r="B141" s="401"/>
      <c r="C141" s="401"/>
      <c r="D141" s="401"/>
      <c r="E141" s="401"/>
      <c r="F141" s="401"/>
      <c r="G141" s="401"/>
      <c r="H141" s="401"/>
      <c r="I141" s="401"/>
    </row>
    <row r="142" spans="1:9" s="147" customFormat="1" ht="13.5" customHeight="1" x14ac:dyDescent="0.25">
      <c r="A142" s="400"/>
      <c r="B142" s="401"/>
      <c r="C142" s="401"/>
      <c r="D142" s="401"/>
      <c r="E142" s="401"/>
      <c r="F142" s="401"/>
      <c r="G142" s="401"/>
      <c r="H142" s="401"/>
      <c r="I142" s="401"/>
    </row>
    <row r="143" spans="1:9" s="147" customFormat="1" ht="13.5" customHeight="1" x14ac:dyDescent="0.25"/>
    <row r="144" spans="1:9" s="147" customFormat="1" ht="27.75" customHeight="1" x14ac:dyDescent="0.25">
      <c r="A144" s="416" t="s">
        <v>277</v>
      </c>
      <c r="B144" s="416"/>
      <c r="C144" s="416"/>
      <c r="D144" s="416"/>
      <c r="E144" s="416"/>
      <c r="F144" s="416"/>
      <c r="G144" s="416"/>
      <c r="H144" s="416"/>
      <c r="I144" s="416"/>
    </row>
    <row r="145" spans="1:9" s="147" customFormat="1" ht="13.5" customHeight="1" x14ac:dyDescent="0.25">
      <c r="A145" s="416"/>
      <c r="B145" s="416"/>
      <c r="C145" s="416"/>
      <c r="D145" s="416"/>
      <c r="E145" s="416"/>
      <c r="F145" s="416"/>
      <c r="G145" s="416"/>
      <c r="H145" s="416"/>
      <c r="I145" s="416"/>
    </row>
    <row r="146" spans="1:9" s="147" customFormat="1" ht="42.75" customHeight="1" x14ac:dyDescent="0.25">
      <c r="A146" s="416"/>
      <c r="B146" s="416"/>
      <c r="C146" s="416"/>
      <c r="D146" s="416"/>
      <c r="E146" s="416"/>
      <c r="F146" s="416"/>
      <c r="G146" s="416"/>
      <c r="H146" s="416"/>
      <c r="I146" s="416"/>
    </row>
    <row r="147" spans="1:9" s="147" customFormat="1" ht="13.5" customHeight="1" x14ac:dyDescent="0.25"/>
    <row r="148" spans="1:9" s="426" customFormat="1" ht="13.5" customHeight="1" x14ac:dyDescent="0.25">
      <c r="A148" s="426" t="s">
        <v>280</v>
      </c>
    </row>
    <row r="149" spans="1:9" s="426" customFormat="1" ht="13.5" customHeight="1" x14ac:dyDescent="0.25"/>
    <row r="150" spans="1:9" s="426" customFormat="1" ht="13.5" customHeight="1" x14ac:dyDescent="0.25"/>
    <row r="151" spans="1:9" s="426" customFormat="1" ht="13.5" customHeight="1" x14ac:dyDescent="0.25"/>
    <row r="152" spans="1:9" s="199" customFormat="1" ht="13.5" customHeight="1" x14ac:dyDescent="0.25"/>
    <row r="153" spans="1:9" s="426" customFormat="1" ht="13.5" customHeight="1" x14ac:dyDescent="0.25">
      <c r="A153" s="426" t="s">
        <v>279</v>
      </c>
    </row>
    <row r="154" spans="1:9" s="426" customFormat="1" ht="13.5" customHeight="1" x14ac:dyDescent="0.25"/>
    <row r="155" spans="1:9" s="426" customFormat="1" ht="13.5" customHeight="1" x14ac:dyDescent="0.25"/>
    <row r="156" spans="1:9" s="426" customFormat="1" ht="13.5" customHeight="1" x14ac:dyDescent="0.25"/>
    <row r="157" spans="1:9" s="147" customFormat="1" ht="13.5" customHeight="1" x14ac:dyDescent="0.25"/>
    <row r="158" spans="1:9" s="416" customFormat="1" ht="13.5" customHeight="1" x14ac:dyDescent="0.25">
      <c r="A158" s="416" t="s">
        <v>281</v>
      </c>
    </row>
    <row r="159" spans="1:9" s="416" customFormat="1" ht="13.5" customHeight="1" x14ac:dyDescent="0.25"/>
    <row r="160" spans="1:9" s="416" customFormat="1" ht="13.5" customHeight="1" x14ac:dyDescent="0.25"/>
    <row r="161" spans="1:9" s="146" customFormat="1" ht="13.5" customHeight="1" x14ac:dyDescent="0.25">
      <c r="A161" s="200"/>
      <c r="B161" s="200"/>
      <c r="C161" s="200"/>
      <c r="D161" s="200"/>
      <c r="E161" s="200"/>
      <c r="F161" s="200"/>
      <c r="G161" s="200"/>
      <c r="H161" s="200"/>
      <c r="I161" s="200"/>
    </row>
    <row r="162" spans="1:9" s="146" customFormat="1" ht="13.5" customHeight="1" x14ac:dyDescent="0.25">
      <c r="A162" s="200"/>
      <c r="B162" s="200"/>
      <c r="C162" s="200"/>
      <c r="D162" s="200"/>
      <c r="E162" s="200"/>
      <c r="F162" s="200"/>
      <c r="G162" s="200"/>
      <c r="H162" s="200"/>
      <c r="I162" s="200"/>
    </row>
    <row r="163" spans="1:9" s="414" customFormat="1" ht="16.5" customHeight="1" x14ac:dyDescent="0.3">
      <c r="A163" s="414" t="s">
        <v>211</v>
      </c>
    </row>
    <row r="164" spans="1:9" ht="10.5" customHeight="1" x14ac:dyDescent="0.25">
      <c r="A164" s="400" t="s">
        <v>210</v>
      </c>
      <c r="B164" s="399" t="s">
        <v>301</v>
      </c>
      <c r="C164" s="399"/>
      <c r="D164" s="399"/>
      <c r="E164" s="399"/>
      <c r="F164" s="399"/>
      <c r="G164" s="399"/>
      <c r="H164" s="399"/>
      <c r="I164" s="399"/>
    </row>
    <row r="165" spans="1:9" ht="16.5" customHeight="1" x14ac:dyDescent="0.25">
      <c r="A165" s="400"/>
      <c r="B165" s="399"/>
      <c r="C165" s="399"/>
      <c r="D165" s="399"/>
      <c r="E165" s="399"/>
      <c r="F165" s="399"/>
      <c r="G165" s="399"/>
      <c r="H165" s="399"/>
      <c r="I165" s="399"/>
    </row>
    <row r="166" spans="1:9" ht="21.75" customHeight="1" x14ac:dyDescent="0.25">
      <c r="A166" s="400"/>
      <c r="B166" s="399"/>
      <c r="C166" s="399"/>
      <c r="D166" s="399"/>
      <c r="E166" s="399"/>
      <c r="F166" s="399"/>
      <c r="G166" s="399"/>
      <c r="H166" s="399"/>
      <c r="I166" s="399"/>
    </row>
    <row r="167" spans="1:9" ht="13.5" customHeight="1" x14ac:dyDescent="0.75">
      <c r="A167" s="20"/>
      <c r="B167" s="29"/>
      <c r="C167" s="29"/>
      <c r="D167" s="29"/>
      <c r="E167" s="29"/>
      <c r="F167" s="29"/>
      <c r="G167" s="29"/>
      <c r="H167" s="29"/>
      <c r="I167" s="29"/>
    </row>
    <row r="168" spans="1:9" ht="13.5" customHeight="1" x14ac:dyDescent="0.25">
      <c r="A168" s="400" t="s">
        <v>282</v>
      </c>
      <c r="B168" s="399" t="s">
        <v>302</v>
      </c>
      <c r="C168" s="399"/>
      <c r="D168" s="399"/>
      <c r="E168" s="399"/>
      <c r="F168" s="399"/>
      <c r="G168" s="399"/>
      <c r="H168" s="399"/>
      <c r="I168" s="399"/>
    </row>
    <row r="169" spans="1:9" ht="36.75" customHeight="1" x14ac:dyDescent="0.25">
      <c r="A169" s="400"/>
      <c r="B169" s="399"/>
      <c r="C169" s="399"/>
      <c r="D169" s="399"/>
      <c r="E169" s="399"/>
      <c r="F169" s="399"/>
      <c r="G169" s="399"/>
      <c r="H169" s="399"/>
      <c r="I169" s="399"/>
    </row>
    <row r="170" spans="1:9" ht="42.75" customHeight="1" x14ac:dyDescent="0.25">
      <c r="A170" s="400"/>
      <c r="B170" s="399"/>
      <c r="C170" s="399"/>
      <c r="D170" s="399"/>
      <c r="E170" s="399"/>
      <c r="F170" s="399"/>
      <c r="G170" s="399"/>
      <c r="H170" s="399"/>
      <c r="I170" s="399"/>
    </row>
    <row r="171" spans="1:9" ht="12.75" customHeight="1" x14ac:dyDescent="0.75">
      <c r="A171" s="20"/>
      <c r="B171" s="29"/>
      <c r="C171" s="29"/>
      <c r="D171" s="29"/>
      <c r="E171" s="29"/>
      <c r="F171" s="29"/>
      <c r="G171" s="29"/>
      <c r="H171" s="29"/>
      <c r="I171" s="29"/>
    </row>
    <row r="172" spans="1:9" ht="21.75" customHeight="1" x14ac:dyDescent="0.25">
      <c r="A172" s="400" t="s">
        <v>283</v>
      </c>
      <c r="B172" s="399" t="s">
        <v>299</v>
      </c>
      <c r="C172" s="399"/>
      <c r="D172" s="399"/>
      <c r="E172" s="399"/>
      <c r="F172" s="399"/>
      <c r="G172" s="399"/>
      <c r="H172" s="399"/>
      <c r="I172" s="399"/>
    </row>
    <row r="173" spans="1:9" s="17" customFormat="1" ht="15" customHeight="1" x14ac:dyDescent="0.25">
      <c r="A173" s="400"/>
      <c r="B173" s="399"/>
      <c r="C173" s="399"/>
      <c r="D173" s="399"/>
      <c r="E173" s="399"/>
      <c r="F173" s="399"/>
      <c r="G173" s="399"/>
      <c r="H173" s="399"/>
      <c r="I173" s="399"/>
    </row>
    <row r="174" spans="1:9" s="17" customFormat="1" ht="15" customHeight="1" x14ac:dyDescent="0.25">
      <c r="A174" s="400"/>
      <c r="B174" s="399"/>
      <c r="C174" s="399"/>
      <c r="D174" s="399"/>
      <c r="E174" s="399"/>
      <c r="F174" s="399"/>
      <c r="G174" s="399"/>
      <c r="H174" s="399"/>
      <c r="I174" s="399"/>
    </row>
    <row r="175" spans="1:9" s="7" customFormat="1" ht="15.75" customHeight="1" x14ac:dyDescent="0.75">
      <c r="A175" s="20"/>
      <c r="B175" s="29"/>
      <c r="C175" s="29"/>
      <c r="D175" s="29"/>
      <c r="E175" s="29"/>
      <c r="F175" s="29"/>
      <c r="G175" s="29"/>
      <c r="H175" s="29"/>
      <c r="I175" s="29"/>
    </row>
    <row r="176" spans="1:9" s="7" customFormat="1" ht="15.75" customHeight="1" x14ac:dyDescent="0.25">
      <c r="A176" s="416" t="s">
        <v>300</v>
      </c>
      <c r="B176" s="416"/>
      <c r="C176" s="416"/>
      <c r="D176" s="416"/>
      <c r="E176" s="416"/>
      <c r="F176" s="416"/>
      <c r="G176" s="416"/>
      <c r="H176" s="416"/>
      <c r="I176" s="416"/>
    </row>
    <row r="177" spans="1:9" s="7" customFormat="1" ht="15.75" customHeight="1" x14ac:dyDescent="0.25">
      <c r="A177" s="416"/>
      <c r="B177" s="416"/>
      <c r="C177" s="416"/>
      <c r="D177" s="416"/>
      <c r="E177" s="416"/>
      <c r="F177" s="416"/>
      <c r="G177" s="416"/>
      <c r="H177" s="416"/>
      <c r="I177" s="416"/>
    </row>
    <row r="178" spans="1:9" s="7" customFormat="1" ht="15.75" customHeight="1" x14ac:dyDescent="0.25">
      <c r="A178" s="416"/>
      <c r="B178" s="416"/>
      <c r="C178" s="416"/>
      <c r="D178" s="416"/>
      <c r="E178" s="416"/>
      <c r="F178" s="416"/>
      <c r="G178" s="416"/>
      <c r="H178" s="416"/>
      <c r="I178" s="416"/>
    </row>
    <row r="179" spans="1:9" s="31" customFormat="1" ht="15.75" customHeight="1" x14ac:dyDescent="0.25">
      <c r="A179" s="28"/>
      <c r="B179" s="28"/>
      <c r="C179" s="28"/>
      <c r="D179" s="28"/>
      <c r="E179" s="28"/>
      <c r="F179" s="28"/>
      <c r="G179" s="28"/>
      <c r="H179" s="28"/>
      <c r="I179" s="28"/>
    </row>
    <row r="180" spans="1:9" s="31" customFormat="1" ht="15.75" customHeight="1" x14ac:dyDescent="0.25">
      <c r="A180" s="147"/>
      <c r="B180" s="147"/>
      <c r="C180" s="147"/>
      <c r="D180" s="147"/>
      <c r="E180" s="147"/>
      <c r="F180" s="147"/>
      <c r="G180" s="147"/>
      <c r="H180" s="147"/>
      <c r="I180" s="147"/>
    </row>
    <row r="181" spans="1:9" s="414" customFormat="1" ht="16.5" customHeight="1" x14ac:dyDescent="0.3">
      <c r="A181" s="414" t="s">
        <v>263</v>
      </c>
    </row>
    <row r="182" spans="1:9" s="31" customFormat="1" ht="15.75" customHeight="1" x14ac:dyDescent="0.25">
      <c r="A182" s="400" t="s">
        <v>284</v>
      </c>
      <c r="B182" s="399" t="s">
        <v>264</v>
      </c>
      <c r="C182" s="399"/>
      <c r="D182" s="399"/>
      <c r="E182" s="399"/>
      <c r="F182" s="399"/>
      <c r="G182" s="399"/>
      <c r="H182" s="399"/>
      <c r="I182" s="399"/>
    </row>
    <row r="183" spans="1:9" s="31" customFormat="1" ht="15.75" customHeight="1" x14ac:dyDescent="0.25">
      <c r="A183" s="400"/>
      <c r="B183" s="399"/>
      <c r="C183" s="399"/>
      <c r="D183" s="399"/>
      <c r="E183" s="399"/>
      <c r="F183" s="399"/>
      <c r="G183" s="399"/>
      <c r="H183" s="399"/>
      <c r="I183" s="399"/>
    </row>
    <row r="184" spans="1:9" s="31" customFormat="1" ht="15.75" customHeight="1" x14ac:dyDescent="0.25">
      <c r="A184" s="400"/>
      <c r="B184" s="399"/>
      <c r="C184" s="399"/>
      <c r="D184" s="399"/>
      <c r="E184" s="399"/>
      <c r="F184" s="399"/>
      <c r="G184" s="399"/>
      <c r="H184" s="399"/>
      <c r="I184" s="399"/>
    </row>
    <row r="185" spans="1:9" s="31" customFormat="1" ht="15.75" customHeight="1" x14ac:dyDescent="0.25">
      <c r="A185" s="28"/>
      <c r="B185" s="28"/>
      <c r="C185" s="28"/>
      <c r="D185" s="28"/>
      <c r="E185" s="28"/>
      <c r="F185" s="28"/>
      <c r="G185" s="28"/>
      <c r="H185" s="28"/>
      <c r="I185" s="28"/>
    </row>
    <row r="186" spans="1:9" ht="15.75" customHeight="1" x14ac:dyDescent="0.25">
      <c r="A186" s="403" t="s">
        <v>230</v>
      </c>
      <c r="B186" s="403"/>
      <c r="C186" s="403"/>
      <c r="D186" s="403"/>
      <c r="E186" s="403"/>
      <c r="F186" s="403"/>
      <c r="G186" s="403"/>
      <c r="H186" s="403"/>
      <c r="I186" s="403"/>
    </row>
    <row r="187" spans="1:9" ht="15" hidden="1" customHeight="1" x14ac:dyDescent="0.25">
      <c r="A187" s="403"/>
      <c r="B187" s="403"/>
      <c r="C187" s="403"/>
      <c r="D187" s="403"/>
      <c r="E187" s="403"/>
      <c r="F187" s="403"/>
      <c r="G187" s="403"/>
      <c r="H187" s="403"/>
      <c r="I187" s="403"/>
    </row>
    <row r="188" spans="1:9" ht="15" hidden="1" customHeight="1" x14ac:dyDescent="0.25">
      <c r="A188" s="403"/>
      <c r="B188" s="403"/>
      <c r="C188" s="403"/>
      <c r="D188" s="403"/>
      <c r="E188" s="403"/>
      <c r="F188" s="403"/>
      <c r="G188" s="403"/>
      <c r="H188" s="403"/>
      <c r="I188" s="403"/>
    </row>
    <row r="189" spans="1:9" ht="15" hidden="1" customHeight="1" x14ac:dyDescent="0.25">
      <c r="A189" s="403"/>
      <c r="B189" s="403"/>
      <c r="C189" s="403"/>
      <c r="D189" s="403"/>
      <c r="E189" s="403"/>
      <c r="F189" s="403"/>
      <c r="G189" s="403"/>
      <c r="H189" s="403"/>
      <c r="I189" s="403"/>
    </row>
    <row r="190" spans="1:9" ht="15" hidden="1" customHeight="1" x14ac:dyDescent="0.25">
      <c r="A190" s="403"/>
      <c r="B190" s="403"/>
      <c r="C190" s="403"/>
      <c r="D190" s="403"/>
      <c r="E190" s="403"/>
      <c r="F190" s="403"/>
      <c r="G190" s="403"/>
      <c r="H190" s="403"/>
      <c r="I190" s="403"/>
    </row>
    <row r="191" spans="1:9" ht="15" hidden="1" customHeight="1" x14ac:dyDescent="0.25">
      <c r="A191" s="403"/>
      <c r="B191" s="403"/>
      <c r="C191" s="403"/>
      <c r="D191" s="403"/>
      <c r="E191" s="403"/>
      <c r="F191" s="403"/>
      <c r="G191" s="403"/>
      <c r="H191" s="403"/>
      <c r="I191" s="403"/>
    </row>
    <row r="192" spans="1:9" ht="15" hidden="1" customHeight="1" x14ac:dyDescent="0.25">
      <c r="A192" s="403"/>
      <c r="B192" s="403"/>
      <c r="C192" s="403"/>
      <c r="D192" s="403"/>
      <c r="E192" s="403"/>
      <c r="F192" s="403"/>
      <c r="G192" s="403"/>
      <c r="H192" s="403"/>
      <c r="I192" s="403"/>
    </row>
    <row r="193" spans="1:9" ht="15" hidden="1" customHeight="1" x14ac:dyDescent="0.25">
      <c r="A193" s="403"/>
      <c r="B193" s="403"/>
      <c r="C193" s="403"/>
      <c r="D193" s="403"/>
      <c r="E193" s="403"/>
      <c r="F193" s="403"/>
      <c r="G193" s="403"/>
      <c r="H193" s="403"/>
      <c r="I193" s="403"/>
    </row>
    <row r="194" spans="1:9" ht="15" hidden="1" customHeight="1" x14ac:dyDescent="0.25">
      <c r="A194" s="403"/>
      <c r="B194" s="403"/>
      <c r="C194" s="403"/>
      <c r="D194" s="403"/>
      <c r="E194" s="403"/>
      <c r="F194" s="403"/>
      <c r="G194" s="403"/>
      <c r="H194" s="403"/>
      <c r="I194" s="403"/>
    </row>
    <row r="195" spans="1:9" ht="15" hidden="1" customHeight="1" x14ac:dyDescent="0.25">
      <c r="A195" s="403"/>
      <c r="B195" s="403"/>
      <c r="C195" s="403"/>
      <c r="D195" s="403"/>
      <c r="E195" s="403"/>
      <c r="F195" s="403"/>
      <c r="G195" s="403"/>
      <c r="H195" s="403"/>
      <c r="I195" s="403"/>
    </row>
    <row r="196" spans="1:9" ht="15" hidden="1" customHeight="1" x14ac:dyDescent="0.25">
      <c r="A196" s="403"/>
      <c r="B196" s="403"/>
      <c r="C196" s="403"/>
      <c r="D196" s="403"/>
      <c r="E196" s="403"/>
      <c r="F196" s="403"/>
      <c r="G196" s="403"/>
      <c r="H196" s="403"/>
      <c r="I196" s="403"/>
    </row>
    <row r="197" spans="1:9" ht="15" hidden="1" customHeight="1" x14ac:dyDescent="0.25">
      <c r="A197" s="403"/>
      <c r="B197" s="403"/>
      <c r="C197" s="403"/>
      <c r="D197" s="403"/>
      <c r="E197" s="403"/>
      <c r="F197" s="403"/>
      <c r="G197" s="403"/>
      <c r="H197" s="403"/>
      <c r="I197" s="403"/>
    </row>
    <row r="198" spans="1:9" ht="15" hidden="1" customHeight="1" x14ac:dyDescent="0.25">
      <c r="A198" s="403"/>
      <c r="B198" s="403"/>
      <c r="C198" s="403"/>
      <c r="D198" s="403"/>
      <c r="E198" s="403"/>
      <c r="F198" s="403"/>
      <c r="G198" s="403"/>
      <c r="H198" s="403"/>
      <c r="I198" s="403"/>
    </row>
    <row r="199" spans="1:9" ht="15" hidden="1" customHeight="1" x14ac:dyDescent="0.25">
      <c r="A199" s="403"/>
      <c r="B199" s="403"/>
      <c r="C199" s="403"/>
      <c r="D199" s="403"/>
      <c r="E199" s="403"/>
      <c r="F199" s="403"/>
      <c r="G199" s="403"/>
      <c r="H199" s="403"/>
      <c r="I199" s="403"/>
    </row>
    <row r="200" spans="1:9" ht="15" hidden="1" customHeight="1" x14ac:dyDescent="0.25">
      <c r="A200" s="403"/>
      <c r="B200" s="403"/>
      <c r="C200" s="403"/>
      <c r="D200" s="403"/>
      <c r="E200" s="403"/>
      <c r="F200" s="403"/>
      <c r="G200" s="403"/>
      <c r="H200" s="403"/>
      <c r="I200" s="403"/>
    </row>
    <row r="201" spans="1:9" ht="15" hidden="1" customHeight="1" x14ac:dyDescent="0.25">
      <c r="A201" s="403"/>
      <c r="B201" s="403"/>
      <c r="C201" s="403"/>
      <c r="D201" s="403"/>
      <c r="E201" s="403"/>
      <c r="F201" s="403"/>
      <c r="G201" s="403"/>
      <c r="H201" s="403"/>
      <c r="I201" s="403"/>
    </row>
    <row r="202" spans="1:9" ht="15" hidden="1" customHeight="1" x14ac:dyDescent="0.25">
      <c r="A202" s="403"/>
      <c r="B202" s="403"/>
      <c r="C202" s="403"/>
      <c r="D202" s="403"/>
      <c r="E202" s="403"/>
      <c r="F202" s="403"/>
      <c r="G202" s="403"/>
      <c r="H202" s="403"/>
      <c r="I202" s="403"/>
    </row>
    <row r="203" spans="1:9" ht="15" hidden="1" customHeight="1" x14ac:dyDescent="0.25">
      <c r="A203" s="403"/>
      <c r="B203" s="403"/>
      <c r="C203" s="403"/>
      <c r="D203" s="403"/>
      <c r="E203" s="403"/>
      <c r="F203" s="403"/>
      <c r="G203" s="403"/>
      <c r="H203" s="403"/>
      <c r="I203" s="403"/>
    </row>
    <row r="204" spans="1:9" ht="15" hidden="1" customHeight="1" x14ac:dyDescent="0.25">
      <c r="A204" s="403"/>
      <c r="B204" s="403"/>
      <c r="C204" s="403"/>
      <c r="D204" s="403"/>
      <c r="E204" s="403"/>
      <c r="F204" s="403"/>
      <c r="G204" s="403"/>
      <c r="H204" s="403"/>
      <c r="I204" s="403"/>
    </row>
    <row r="205" spans="1:9" ht="15" hidden="1" customHeight="1" x14ac:dyDescent="0.25">
      <c r="A205" s="403"/>
      <c r="B205" s="403"/>
      <c r="C205" s="403"/>
      <c r="D205" s="403"/>
      <c r="E205" s="403"/>
      <c r="F205" s="403"/>
      <c r="G205" s="403"/>
      <c r="H205" s="403"/>
      <c r="I205" s="403"/>
    </row>
    <row r="206" spans="1:9" ht="15" hidden="1" customHeight="1" x14ac:dyDescent="0.25">
      <c r="A206" s="403"/>
      <c r="B206" s="403"/>
      <c r="C206" s="403"/>
      <c r="D206" s="403"/>
      <c r="E206" s="403"/>
      <c r="F206" s="403"/>
      <c r="G206" s="403"/>
      <c r="H206" s="403"/>
      <c r="I206" s="403"/>
    </row>
    <row r="207" spans="1:9" ht="15" hidden="1" customHeight="1" x14ac:dyDescent="0.25">
      <c r="A207" s="403"/>
      <c r="B207" s="403"/>
      <c r="C207" s="403"/>
      <c r="D207" s="403"/>
      <c r="E207" s="403"/>
      <c r="F207" s="403"/>
      <c r="G207" s="403"/>
      <c r="H207" s="403"/>
      <c r="I207" s="403"/>
    </row>
    <row r="208" spans="1:9" ht="15" hidden="1" customHeight="1" x14ac:dyDescent="0.25">
      <c r="A208" s="403"/>
      <c r="B208" s="403"/>
      <c r="C208" s="403"/>
      <c r="D208" s="403"/>
      <c r="E208" s="403"/>
      <c r="F208" s="403"/>
      <c r="G208" s="403"/>
      <c r="H208" s="403"/>
      <c r="I208" s="403"/>
    </row>
    <row r="209" spans="1:9" ht="15" hidden="1" customHeight="1" x14ac:dyDescent="0.25">
      <c r="A209" s="403"/>
      <c r="B209" s="403"/>
      <c r="C209" s="403"/>
      <c r="D209" s="403"/>
      <c r="E209" s="403"/>
      <c r="F209" s="403"/>
      <c r="G209" s="403"/>
      <c r="H209" s="403"/>
      <c r="I209" s="403"/>
    </row>
    <row r="210" spans="1:9" ht="15" hidden="1" customHeight="1" x14ac:dyDescent="0.25">
      <c r="A210" s="403"/>
      <c r="B210" s="403"/>
      <c r="C210" s="403"/>
      <c r="D210" s="403"/>
      <c r="E210" s="403"/>
      <c r="F210" s="403"/>
      <c r="G210" s="403"/>
      <c r="H210" s="403"/>
      <c r="I210" s="403"/>
    </row>
    <row r="211" spans="1:9" ht="15" hidden="1" customHeight="1" x14ac:dyDescent="0.25">
      <c r="A211" s="403"/>
      <c r="B211" s="403"/>
      <c r="C211" s="403"/>
      <c r="D211" s="403"/>
      <c r="E211" s="403"/>
      <c r="F211" s="403"/>
      <c r="G211" s="403"/>
      <c r="H211" s="403"/>
      <c r="I211" s="403"/>
    </row>
    <row r="212" spans="1:9" ht="15" hidden="1" customHeight="1" x14ac:dyDescent="0.25">
      <c r="A212" s="403"/>
      <c r="B212" s="403"/>
      <c r="C212" s="403"/>
      <c r="D212" s="403"/>
      <c r="E212" s="403"/>
      <c r="F212" s="403"/>
      <c r="G212" s="403"/>
      <c r="H212" s="403"/>
      <c r="I212" s="403"/>
    </row>
    <row r="213" spans="1:9" ht="15" hidden="1" customHeight="1" x14ac:dyDescent="0.25">
      <c r="A213" s="403"/>
      <c r="B213" s="403"/>
      <c r="C213" s="403"/>
      <c r="D213" s="403"/>
      <c r="E213" s="403"/>
      <c r="F213" s="403"/>
      <c r="G213" s="403"/>
      <c r="H213" s="403"/>
      <c r="I213" s="403"/>
    </row>
    <row r="214" spans="1:9" ht="15" hidden="1" customHeight="1" x14ac:dyDescent="0.25">
      <c r="A214" s="403"/>
      <c r="B214" s="403"/>
      <c r="C214" s="403"/>
      <c r="D214" s="403"/>
      <c r="E214" s="403"/>
      <c r="F214" s="403"/>
      <c r="G214" s="403"/>
      <c r="H214" s="403"/>
      <c r="I214" s="403"/>
    </row>
    <row r="215" spans="1:9" ht="15" hidden="1" customHeight="1" x14ac:dyDescent="0.25">
      <c r="A215" s="403"/>
      <c r="B215" s="403"/>
      <c r="C215" s="403"/>
      <c r="D215" s="403"/>
      <c r="E215" s="403"/>
      <c r="F215" s="403"/>
      <c r="G215" s="403"/>
      <c r="H215" s="403"/>
      <c r="I215" s="403"/>
    </row>
    <row r="216" spans="1:9" ht="15" hidden="1" customHeight="1" x14ac:dyDescent="0.25">
      <c r="A216" s="403"/>
      <c r="B216" s="403"/>
      <c r="C216" s="403"/>
      <c r="D216" s="403"/>
      <c r="E216" s="403"/>
      <c r="F216" s="403"/>
      <c r="G216" s="403"/>
      <c r="H216" s="403"/>
      <c r="I216" s="403"/>
    </row>
    <row r="217" spans="1:9" ht="15" hidden="1" customHeight="1" x14ac:dyDescent="0.25">
      <c r="A217" s="403"/>
      <c r="B217" s="403"/>
      <c r="C217" s="403"/>
      <c r="D217" s="403"/>
      <c r="E217" s="403"/>
      <c r="F217" s="403"/>
      <c r="G217" s="403"/>
      <c r="H217" s="403"/>
      <c r="I217" s="403"/>
    </row>
    <row r="218" spans="1:9" ht="15" hidden="1" customHeight="1" x14ac:dyDescent="0.25">
      <c r="A218" s="403"/>
      <c r="B218" s="403"/>
      <c r="C218" s="403"/>
      <c r="D218" s="403"/>
      <c r="E218" s="403"/>
      <c r="F218" s="403"/>
      <c r="G218" s="403"/>
      <c r="H218" s="403"/>
      <c r="I218" s="403"/>
    </row>
    <row r="219" spans="1:9" ht="15" hidden="1" customHeight="1" x14ac:dyDescent="0.25">
      <c r="A219" s="403"/>
      <c r="B219" s="403"/>
      <c r="C219" s="403"/>
      <c r="D219" s="403"/>
      <c r="E219" s="403"/>
      <c r="F219" s="403"/>
      <c r="G219" s="403"/>
      <c r="H219" s="403"/>
      <c r="I219" s="403"/>
    </row>
    <row r="220" spans="1:9" ht="15" hidden="1" customHeight="1" x14ac:dyDescent="0.25">
      <c r="A220" s="403"/>
      <c r="B220" s="403"/>
      <c r="C220" s="403"/>
      <c r="D220" s="403"/>
      <c r="E220" s="403"/>
      <c r="F220" s="403"/>
      <c r="G220" s="403"/>
      <c r="H220" s="403"/>
      <c r="I220" s="403"/>
    </row>
    <row r="221" spans="1:9" ht="15" hidden="1" customHeight="1" x14ac:dyDescent="0.25">
      <c r="A221" s="403"/>
      <c r="B221" s="403"/>
      <c r="C221" s="403"/>
      <c r="D221" s="403"/>
      <c r="E221" s="403"/>
      <c r="F221" s="403"/>
      <c r="G221" s="403"/>
      <c r="H221" s="403"/>
      <c r="I221" s="403"/>
    </row>
    <row r="222" spans="1:9" ht="15" hidden="1" customHeight="1" x14ac:dyDescent="0.25">
      <c r="A222" s="403"/>
      <c r="B222" s="403"/>
      <c r="C222" s="403"/>
      <c r="D222" s="403"/>
      <c r="E222" s="403"/>
      <c r="F222" s="403"/>
      <c r="G222" s="403"/>
      <c r="H222" s="403"/>
      <c r="I222" s="403"/>
    </row>
    <row r="223" spans="1:9" ht="15" hidden="1" customHeight="1" x14ac:dyDescent="0.25">
      <c r="A223" s="403"/>
      <c r="B223" s="403"/>
      <c r="C223" s="403"/>
      <c r="D223" s="403"/>
      <c r="E223" s="403"/>
      <c r="F223" s="403"/>
      <c r="G223" s="403"/>
      <c r="H223" s="403"/>
      <c r="I223" s="403"/>
    </row>
    <row r="224" spans="1:9" ht="15" hidden="1" customHeight="1" x14ac:dyDescent="0.25">
      <c r="A224" s="403"/>
      <c r="B224" s="403"/>
      <c r="C224" s="403"/>
      <c r="D224" s="403"/>
      <c r="E224" s="403"/>
      <c r="F224" s="403"/>
      <c r="G224" s="403"/>
      <c r="H224" s="403"/>
      <c r="I224" s="403"/>
    </row>
    <row r="225" spans="1:9" ht="15" hidden="1" customHeight="1" x14ac:dyDescent="0.25">
      <c r="A225" s="403"/>
      <c r="B225" s="403"/>
      <c r="C225" s="403"/>
      <c r="D225" s="403"/>
      <c r="E225" s="403"/>
      <c r="F225" s="403"/>
      <c r="G225" s="403"/>
      <c r="H225" s="403"/>
      <c r="I225" s="403"/>
    </row>
    <row r="226" spans="1:9" ht="15" hidden="1" customHeight="1" x14ac:dyDescent="0.25">
      <c r="A226" s="403"/>
      <c r="B226" s="403"/>
      <c r="C226" s="403"/>
      <c r="D226" s="403"/>
      <c r="E226" s="403"/>
      <c r="F226" s="403"/>
      <c r="G226" s="403"/>
      <c r="H226" s="403"/>
      <c r="I226" s="403"/>
    </row>
    <row r="227" spans="1:9" ht="15" hidden="1" customHeight="1" x14ac:dyDescent="0.25">
      <c r="A227" s="403"/>
      <c r="B227" s="403"/>
      <c r="C227" s="403"/>
      <c r="D227" s="403"/>
      <c r="E227" s="403"/>
      <c r="F227" s="403"/>
      <c r="G227" s="403"/>
      <c r="H227" s="403"/>
      <c r="I227" s="403"/>
    </row>
    <row r="228" spans="1:9" ht="15" hidden="1" customHeight="1" x14ac:dyDescent="0.25">
      <c r="A228" s="403"/>
      <c r="B228" s="403"/>
      <c r="C228" s="403"/>
      <c r="D228" s="403"/>
      <c r="E228" s="403"/>
      <c r="F228" s="403"/>
      <c r="G228" s="403"/>
      <c r="H228" s="403"/>
      <c r="I228" s="403"/>
    </row>
    <row r="229" spans="1:9" ht="15" hidden="1" customHeight="1" x14ac:dyDescent="0.25">
      <c r="A229" s="403"/>
      <c r="B229" s="403"/>
      <c r="C229" s="403"/>
      <c r="D229" s="403"/>
      <c r="E229" s="403"/>
      <c r="F229" s="403"/>
      <c r="G229" s="403"/>
      <c r="H229" s="403"/>
      <c r="I229" s="403"/>
    </row>
    <row r="230" spans="1:9" ht="15" hidden="1" customHeight="1" x14ac:dyDescent="0.25">
      <c r="A230" s="403"/>
      <c r="B230" s="403"/>
      <c r="C230" s="403"/>
      <c r="D230" s="403"/>
      <c r="E230" s="403"/>
      <c r="F230" s="403"/>
      <c r="G230" s="403"/>
      <c r="H230" s="403"/>
      <c r="I230" s="403"/>
    </row>
    <row r="231" spans="1:9" ht="15" hidden="1" customHeight="1" x14ac:dyDescent="0.25">
      <c r="A231" s="403"/>
      <c r="B231" s="403"/>
      <c r="C231" s="403"/>
      <c r="D231" s="403"/>
      <c r="E231" s="403"/>
      <c r="F231" s="403"/>
      <c r="G231" s="403"/>
      <c r="H231" s="403"/>
      <c r="I231" s="403"/>
    </row>
    <row r="232" spans="1:9" ht="15" hidden="1" customHeight="1" x14ac:dyDescent="0.25">
      <c r="A232" s="403"/>
      <c r="B232" s="403"/>
      <c r="C232" s="403"/>
      <c r="D232" s="403"/>
      <c r="E232" s="403"/>
      <c r="F232" s="403"/>
      <c r="G232" s="403"/>
      <c r="H232" s="403"/>
      <c r="I232" s="403"/>
    </row>
    <row r="233" spans="1:9" ht="15" hidden="1" customHeight="1" x14ac:dyDescent="0.25">
      <c r="A233" s="403"/>
      <c r="B233" s="403"/>
      <c r="C233" s="403"/>
      <c r="D233" s="403"/>
      <c r="E233" s="403"/>
      <c r="F233" s="403"/>
      <c r="G233" s="403"/>
      <c r="H233" s="403"/>
      <c r="I233" s="403"/>
    </row>
    <row r="234" spans="1:9" x14ac:dyDescent="0.25">
      <c r="A234" s="403"/>
      <c r="B234" s="403"/>
      <c r="C234" s="403"/>
      <c r="D234" s="403"/>
      <c r="E234" s="403"/>
      <c r="F234" s="403"/>
      <c r="G234" s="403"/>
      <c r="H234" s="403"/>
      <c r="I234" s="403"/>
    </row>
    <row r="235" spans="1:9" x14ac:dyDescent="0.25">
      <c r="A235" s="403"/>
      <c r="B235" s="403"/>
      <c r="C235" s="403"/>
      <c r="D235" s="403"/>
      <c r="E235" s="403"/>
      <c r="F235" s="403"/>
      <c r="G235" s="403"/>
      <c r="H235" s="403"/>
      <c r="I235" s="403"/>
    </row>
    <row r="242" spans="1:9" s="405" customFormat="1" x14ac:dyDescent="0.25">
      <c r="A242" s="404" t="str">
        <f>HYPERLINK("#'Recipe Cost Analysis Fillable'!I3:O3","Recipe Cost Analysis")</f>
        <v>Recipe Cost Analysis</v>
      </c>
    </row>
    <row r="243" spans="1:9" x14ac:dyDescent="0.25"/>
    <row r="244" spans="1:9" x14ac:dyDescent="0.25">
      <c r="I244" s="30" t="s">
        <v>347</v>
      </c>
    </row>
  </sheetData>
  <sheetProtection sheet="1" objects="1" scenarios="1"/>
  <mergeCells count="82">
    <mergeCell ref="A172:A174"/>
    <mergeCell ref="B172:I174"/>
    <mergeCell ref="A176:I178"/>
    <mergeCell ref="A88:A89"/>
    <mergeCell ref="B88:I89"/>
    <mergeCell ref="A91:I92"/>
    <mergeCell ref="A93:XFD94"/>
    <mergeCell ref="A95:XFD95"/>
    <mergeCell ref="A98:A100"/>
    <mergeCell ref="B98:I100"/>
    <mergeCell ref="A122:A124"/>
    <mergeCell ref="B122:I124"/>
    <mergeCell ref="A164:A166"/>
    <mergeCell ref="B164:I166"/>
    <mergeCell ref="A163:XFD163"/>
    <mergeCell ref="A168:A170"/>
    <mergeCell ref="A60:A62"/>
    <mergeCell ref="B60:I62"/>
    <mergeCell ref="A79:A80"/>
    <mergeCell ref="B79:I80"/>
    <mergeCell ref="A64:XFD66"/>
    <mergeCell ref="B68:I69"/>
    <mergeCell ref="A75:XFD75"/>
    <mergeCell ref="A82:I84"/>
    <mergeCell ref="A76:A77"/>
    <mergeCell ref="B76:I77"/>
    <mergeCell ref="A71:I72"/>
    <mergeCell ref="A73:XFD74"/>
    <mergeCell ref="B168:I170"/>
    <mergeCell ref="A106:A108"/>
    <mergeCell ref="B106:XFD108"/>
    <mergeCell ref="B114:I116"/>
    <mergeCell ref="A96:A97"/>
    <mergeCell ref="B96:I97"/>
    <mergeCell ref="A102:I104"/>
    <mergeCell ref="A148:XFD151"/>
    <mergeCell ref="A153:XFD156"/>
    <mergeCell ref="A158:XFD160"/>
    <mergeCell ref="B140:I142"/>
    <mergeCell ref="A140:A142"/>
    <mergeCell ref="A136:I138"/>
    <mergeCell ref="A144:I146"/>
    <mergeCell ref="A126:XFD126"/>
    <mergeCell ref="A128:A130"/>
    <mergeCell ref="A86:XFD86"/>
    <mergeCell ref="A26:I26"/>
    <mergeCell ref="A28:XFD29"/>
    <mergeCell ref="A42:XFD42"/>
    <mergeCell ref="A33:XFD33"/>
    <mergeCell ref="B35:I35"/>
    <mergeCell ref="B40:I41"/>
    <mergeCell ref="A40:A41"/>
    <mergeCell ref="A37:XFD38"/>
    <mergeCell ref="A53:A55"/>
    <mergeCell ref="B53:I55"/>
    <mergeCell ref="A46:A47"/>
    <mergeCell ref="B46:I47"/>
    <mergeCell ref="A49:XFD51"/>
    <mergeCell ref="A57:XFD58"/>
    <mergeCell ref="A68:A69"/>
    <mergeCell ref="A186:I235"/>
    <mergeCell ref="A242:XFD242"/>
    <mergeCell ref="A6:I6"/>
    <mergeCell ref="A8:I10"/>
    <mergeCell ref="A14:I16"/>
    <mergeCell ref="A12:I12"/>
    <mergeCell ref="A17:I17"/>
    <mergeCell ref="A19:XFD21"/>
    <mergeCell ref="A23:XFD24"/>
    <mergeCell ref="A31:I31"/>
    <mergeCell ref="A182:A184"/>
    <mergeCell ref="B182:I184"/>
    <mergeCell ref="A181:XFD181"/>
    <mergeCell ref="A43:A44"/>
    <mergeCell ref="B43:I44"/>
    <mergeCell ref="A118:XFD120"/>
    <mergeCell ref="B128:I130"/>
    <mergeCell ref="A132:A134"/>
    <mergeCell ref="B132:I134"/>
    <mergeCell ref="A110:A112"/>
    <mergeCell ref="B110:I112"/>
    <mergeCell ref="A114:A11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76"/>
  <sheetViews>
    <sheetView showGridLines="0" zoomScaleNormal="100" workbookViewId="0">
      <selection activeCell="I3" sqref="I3:O3"/>
    </sheetView>
  </sheetViews>
  <sheetFormatPr defaultColWidth="0" defaultRowHeight="15" customHeight="1" zeroHeight="1" x14ac:dyDescent="0.25"/>
  <cols>
    <col min="1" max="1" width="9.140625" style="170" customWidth="1"/>
    <col min="2" max="2" width="19.7109375" style="170" bestFit="1" customWidth="1"/>
    <col min="3" max="3" width="10.140625" style="170" bestFit="1" customWidth="1"/>
    <col min="4" max="4" width="12.5703125" style="170" customWidth="1"/>
    <col min="5" max="6" width="9.140625" style="170" customWidth="1"/>
    <col min="7" max="7" width="6.42578125" style="170" bestFit="1" customWidth="1"/>
    <col min="8" max="9" width="11.7109375" style="170" customWidth="1"/>
    <col min="10" max="10" width="4.5703125" style="170" customWidth="1"/>
    <col min="11" max="11" width="17.140625" style="170" customWidth="1"/>
    <col min="12" max="12" width="9.140625" style="170" customWidth="1"/>
    <col min="13" max="13" width="7.5703125" style="170" bestFit="1" customWidth="1"/>
    <col min="14" max="15" width="9.140625" style="170" customWidth="1"/>
    <col min="16" max="16" width="5.7109375" style="170" customWidth="1"/>
    <col min="17" max="17" width="9.42578125" style="170" customWidth="1"/>
    <col min="18" max="18" width="9.140625" style="170" customWidth="1"/>
    <col min="19" max="19" width="20.7109375" style="170" bestFit="1" customWidth="1"/>
    <col min="20" max="20" width="9.140625" style="170" customWidth="1"/>
    <col min="21" max="22" width="0" style="170" hidden="1" customWidth="1"/>
    <col min="23" max="16384" width="9.140625" style="170" hidden="1"/>
  </cols>
  <sheetData>
    <row r="1" spans="2:15" ht="15" customHeight="1" x14ac:dyDescent="0.25"/>
    <row r="2" spans="2:15" ht="15" customHeight="1" x14ac:dyDescent="0.25"/>
    <row r="3" spans="2:15" ht="17.25" x14ac:dyDescent="0.3">
      <c r="B3" s="699" t="s">
        <v>224</v>
      </c>
      <c r="C3" s="699"/>
      <c r="D3" s="699"/>
      <c r="E3" s="699"/>
      <c r="F3" s="699"/>
      <c r="G3" s="699"/>
      <c r="H3" s="699"/>
      <c r="I3" s="700"/>
      <c r="J3" s="700"/>
      <c r="K3" s="700"/>
      <c r="L3" s="700"/>
      <c r="M3" s="700"/>
      <c r="N3" s="700"/>
      <c r="O3" s="700"/>
    </row>
    <row r="4" spans="2:15" ht="17.25" x14ac:dyDescent="0.3">
      <c r="B4" s="699" t="s">
        <v>218</v>
      </c>
      <c r="C4" s="699"/>
      <c r="D4" s="699"/>
      <c r="E4" s="699"/>
      <c r="F4" s="699"/>
      <c r="G4" s="699"/>
      <c r="H4" s="699"/>
      <c r="I4" s="699"/>
      <c r="J4" s="699"/>
      <c r="K4" s="699"/>
      <c r="L4" s="699"/>
      <c r="M4" s="699"/>
      <c r="N4" s="701"/>
      <c r="O4" s="702"/>
    </row>
    <row r="5" spans="2:15" ht="17.25" x14ac:dyDescent="0.3">
      <c r="B5" s="699" t="s">
        <v>219</v>
      </c>
      <c r="C5" s="699"/>
      <c r="D5" s="699"/>
      <c r="E5" s="699"/>
      <c r="F5" s="699"/>
      <c r="G5" s="699"/>
      <c r="H5" s="699"/>
      <c r="I5" s="699"/>
      <c r="J5" s="699"/>
      <c r="K5" s="699"/>
      <c r="L5" s="699"/>
      <c r="M5" s="699"/>
      <c r="N5" s="701"/>
      <c r="O5" s="702"/>
    </row>
    <row r="6" spans="2:15" ht="15" customHeight="1" x14ac:dyDescent="0.25">
      <c r="B6" s="705" t="s">
        <v>195</v>
      </c>
      <c r="C6" s="707" t="s">
        <v>152</v>
      </c>
      <c r="D6" s="707" t="s">
        <v>153</v>
      </c>
      <c r="E6" s="707" t="s">
        <v>154</v>
      </c>
      <c r="F6" s="709" t="s">
        <v>155</v>
      </c>
      <c r="G6" s="710"/>
      <c r="H6" s="709" t="s">
        <v>156</v>
      </c>
      <c r="I6" s="710"/>
      <c r="J6" s="551"/>
      <c r="K6" s="707" t="s">
        <v>217</v>
      </c>
      <c r="L6" s="708" t="s">
        <v>159</v>
      </c>
      <c r="M6" s="708"/>
      <c r="N6" s="708" t="s">
        <v>157</v>
      </c>
      <c r="O6" s="708" t="s">
        <v>158</v>
      </c>
    </row>
    <row r="7" spans="2:15" ht="89.25" customHeight="1" x14ac:dyDescent="0.25">
      <c r="B7" s="706"/>
      <c r="C7" s="708"/>
      <c r="D7" s="708"/>
      <c r="E7" s="708"/>
      <c r="F7" s="711"/>
      <c r="G7" s="712"/>
      <c r="H7" s="711"/>
      <c r="I7" s="712"/>
      <c r="J7" s="551"/>
      <c r="K7" s="708"/>
      <c r="L7" s="713"/>
      <c r="M7" s="713"/>
      <c r="N7" s="713"/>
      <c r="O7" s="713"/>
    </row>
    <row r="8" spans="2:15" x14ac:dyDescent="0.25">
      <c r="B8" s="44"/>
      <c r="C8" s="44"/>
      <c r="D8" s="132"/>
      <c r="E8" s="45"/>
      <c r="F8" s="132"/>
      <c r="G8" s="44"/>
      <c r="H8" s="122">
        <f>IFERROR(E8/F8,0)</f>
        <v>0</v>
      </c>
      <c r="I8" s="138">
        <f>$G$8</f>
        <v>0</v>
      </c>
      <c r="J8" s="551"/>
      <c r="K8" s="121"/>
      <c r="L8" s="44"/>
      <c r="M8" s="138">
        <f>$G$8</f>
        <v>0</v>
      </c>
      <c r="N8" s="123">
        <f>H8*L8</f>
        <v>0</v>
      </c>
      <c r="O8" s="123">
        <f>IFERROR(N8/$N$5,0)</f>
        <v>0</v>
      </c>
    </row>
    <row r="9" spans="2:15" x14ac:dyDescent="0.25">
      <c r="B9" s="44"/>
      <c r="C9" s="135"/>
      <c r="D9" s="136"/>
      <c r="E9" s="133"/>
      <c r="F9" s="136"/>
      <c r="G9" s="121"/>
      <c r="H9" s="122">
        <f t="shared" ref="H9:H19" si="0">IFERROR(E9/F9,0)</f>
        <v>0</v>
      </c>
      <c r="I9" s="138">
        <f>$G$9</f>
        <v>0</v>
      </c>
      <c r="J9" s="551"/>
      <c r="K9" s="132"/>
      <c r="L9" s="137"/>
      <c r="M9" s="138">
        <f>$G$9</f>
        <v>0</v>
      </c>
      <c r="N9" s="123">
        <f t="shared" ref="N9:N19" si="1">H9*L9</f>
        <v>0</v>
      </c>
      <c r="O9" s="123">
        <f t="shared" ref="O9:O19" si="2">IFERROR(N9/$N$5,0)</f>
        <v>0</v>
      </c>
    </row>
    <row r="10" spans="2:15" x14ac:dyDescent="0.25">
      <c r="B10" s="44"/>
      <c r="C10" s="135"/>
      <c r="D10" s="136"/>
      <c r="E10" s="133"/>
      <c r="F10" s="136"/>
      <c r="G10" s="121"/>
      <c r="H10" s="122">
        <f t="shared" si="0"/>
        <v>0</v>
      </c>
      <c r="I10" s="138">
        <f>$G$10</f>
        <v>0</v>
      </c>
      <c r="J10" s="551"/>
      <c r="K10" s="132"/>
      <c r="L10" s="137"/>
      <c r="M10" s="138">
        <f>$G$10</f>
        <v>0</v>
      </c>
      <c r="N10" s="123">
        <f t="shared" si="1"/>
        <v>0</v>
      </c>
      <c r="O10" s="123">
        <f t="shared" si="2"/>
        <v>0</v>
      </c>
    </row>
    <row r="11" spans="2:15" x14ac:dyDescent="0.25">
      <c r="B11" s="44"/>
      <c r="C11" s="135"/>
      <c r="D11" s="136"/>
      <c r="E11" s="133"/>
      <c r="F11" s="136"/>
      <c r="G11" s="121"/>
      <c r="H11" s="122">
        <f t="shared" si="0"/>
        <v>0</v>
      </c>
      <c r="I11" s="138">
        <f>$G$11</f>
        <v>0</v>
      </c>
      <c r="J11" s="551"/>
      <c r="K11" s="132"/>
      <c r="L11" s="137"/>
      <c r="M11" s="138">
        <f>$G$11</f>
        <v>0</v>
      </c>
      <c r="N11" s="123">
        <f t="shared" si="1"/>
        <v>0</v>
      </c>
      <c r="O11" s="123">
        <f t="shared" si="2"/>
        <v>0</v>
      </c>
    </row>
    <row r="12" spans="2:15" x14ac:dyDescent="0.25">
      <c r="B12" s="44"/>
      <c r="C12" s="135"/>
      <c r="D12" s="136"/>
      <c r="E12" s="133"/>
      <c r="F12" s="136"/>
      <c r="G12" s="121"/>
      <c r="H12" s="122">
        <f t="shared" si="0"/>
        <v>0</v>
      </c>
      <c r="I12" s="138">
        <f>$G$12</f>
        <v>0</v>
      </c>
      <c r="J12" s="551"/>
      <c r="K12" s="132"/>
      <c r="L12" s="137"/>
      <c r="M12" s="138">
        <f>$G$12</f>
        <v>0</v>
      </c>
      <c r="N12" s="123">
        <f t="shared" si="1"/>
        <v>0</v>
      </c>
      <c r="O12" s="123">
        <f t="shared" si="2"/>
        <v>0</v>
      </c>
    </row>
    <row r="13" spans="2:15" x14ac:dyDescent="0.25">
      <c r="B13" s="44"/>
      <c r="C13" s="135"/>
      <c r="D13" s="136"/>
      <c r="E13" s="133"/>
      <c r="F13" s="136"/>
      <c r="G13" s="121"/>
      <c r="H13" s="122">
        <f t="shared" si="0"/>
        <v>0</v>
      </c>
      <c r="I13" s="138">
        <f>$G$13</f>
        <v>0</v>
      </c>
      <c r="J13" s="551"/>
      <c r="K13" s="132"/>
      <c r="L13" s="137"/>
      <c r="M13" s="138">
        <f>$G$13</f>
        <v>0</v>
      </c>
      <c r="N13" s="123">
        <f t="shared" si="1"/>
        <v>0</v>
      </c>
      <c r="O13" s="123">
        <f t="shared" si="2"/>
        <v>0</v>
      </c>
    </row>
    <row r="14" spans="2:15" x14ac:dyDescent="0.25">
      <c r="B14" s="44"/>
      <c r="C14" s="135"/>
      <c r="D14" s="136"/>
      <c r="E14" s="133"/>
      <c r="F14" s="136"/>
      <c r="G14" s="121"/>
      <c r="H14" s="122">
        <f t="shared" si="0"/>
        <v>0</v>
      </c>
      <c r="I14" s="138">
        <f>$G$14</f>
        <v>0</v>
      </c>
      <c r="J14" s="551"/>
      <c r="K14" s="132"/>
      <c r="L14" s="137"/>
      <c r="M14" s="138">
        <f>$G$14</f>
        <v>0</v>
      </c>
      <c r="N14" s="123">
        <f t="shared" si="1"/>
        <v>0</v>
      </c>
      <c r="O14" s="123">
        <f t="shared" si="2"/>
        <v>0</v>
      </c>
    </row>
    <row r="15" spans="2:15" x14ac:dyDescent="0.25">
      <c r="B15" s="44"/>
      <c r="C15" s="135"/>
      <c r="D15" s="136"/>
      <c r="E15" s="133"/>
      <c r="F15" s="136"/>
      <c r="G15" s="121"/>
      <c r="H15" s="122">
        <f t="shared" si="0"/>
        <v>0</v>
      </c>
      <c r="I15" s="138">
        <f>$G$15</f>
        <v>0</v>
      </c>
      <c r="J15" s="551"/>
      <c r="K15" s="132"/>
      <c r="L15" s="137"/>
      <c r="M15" s="138">
        <f>$G$15</f>
        <v>0</v>
      </c>
      <c r="N15" s="123">
        <f t="shared" si="1"/>
        <v>0</v>
      </c>
      <c r="O15" s="123">
        <f t="shared" si="2"/>
        <v>0</v>
      </c>
    </row>
    <row r="16" spans="2:15" x14ac:dyDescent="0.25">
      <c r="B16" s="44"/>
      <c r="C16" s="135"/>
      <c r="D16" s="136"/>
      <c r="E16" s="133"/>
      <c r="F16" s="136"/>
      <c r="G16" s="121"/>
      <c r="H16" s="122">
        <f t="shared" si="0"/>
        <v>0</v>
      </c>
      <c r="I16" s="138">
        <f>$G$16</f>
        <v>0</v>
      </c>
      <c r="J16" s="551"/>
      <c r="K16" s="132"/>
      <c r="L16" s="137"/>
      <c r="M16" s="138">
        <f>$G$16</f>
        <v>0</v>
      </c>
      <c r="N16" s="123">
        <f t="shared" si="1"/>
        <v>0</v>
      </c>
      <c r="O16" s="123">
        <f t="shared" si="2"/>
        <v>0</v>
      </c>
    </row>
    <row r="17" spans="1:20" x14ac:dyDescent="0.25">
      <c r="B17" s="44"/>
      <c r="C17" s="135"/>
      <c r="D17" s="136"/>
      <c r="E17" s="133"/>
      <c r="F17" s="136"/>
      <c r="G17" s="121"/>
      <c r="H17" s="122">
        <f t="shared" si="0"/>
        <v>0</v>
      </c>
      <c r="I17" s="138">
        <f>$G$17</f>
        <v>0</v>
      </c>
      <c r="J17" s="551"/>
      <c r="K17" s="132"/>
      <c r="L17" s="137"/>
      <c r="M17" s="138">
        <f>$G$17</f>
        <v>0</v>
      </c>
      <c r="N17" s="123">
        <f t="shared" si="1"/>
        <v>0</v>
      </c>
      <c r="O17" s="123">
        <f t="shared" si="2"/>
        <v>0</v>
      </c>
    </row>
    <row r="18" spans="1:20" x14ac:dyDescent="0.25">
      <c r="B18" s="44"/>
      <c r="C18" s="135"/>
      <c r="D18" s="136"/>
      <c r="E18" s="133"/>
      <c r="F18" s="136"/>
      <c r="G18" s="121"/>
      <c r="H18" s="122">
        <f t="shared" si="0"/>
        <v>0</v>
      </c>
      <c r="I18" s="138">
        <f>$G$18</f>
        <v>0</v>
      </c>
      <c r="J18" s="551"/>
      <c r="K18" s="132"/>
      <c r="L18" s="137"/>
      <c r="M18" s="138">
        <f>$G$18</f>
        <v>0</v>
      </c>
      <c r="N18" s="123">
        <f t="shared" si="1"/>
        <v>0</v>
      </c>
      <c r="O18" s="123">
        <f t="shared" si="2"/>
        <v>0</v>
      </c>
    </row>
    <row r="19" spans="1:20" x14ac:dyDescent="0.25">
      <c r="B19" s="44"/>
      <c r="C19" s="135"/>
      <c r="D19" s="136"/>
      <c r="E19" s="133"/>
      <c r="F19" s="136"/>
      <c r="G19" s="121"/>
      <c r="H19" s="122">
        <f t="shared" si="0"/>
        <v>0</v>
      </c>
      <c r="I19" s="138">
        <f>$G$19</f>
        <v>0</v>
      </c>
      <c r="J19" s="551"/>
      <c r="K19" s="132"/>
      <c r="L19" s="137"/>
      <c r="M19" s="138">
        <f>$G$19</f>
        <v>0</v>
      </c>
      <c r="N19" s="123">
        <f t="shared" si="1"/>
        <v>0</v>
      </c>
      <c r="O19" s="123">
        <f t="shared" si="2"/>
        <v>0</v>
      </c>
    </row>
    <row r="20" spans="1:20" s="318" customFormat="1" x14ac:dyDescent="0.25">
      <c r="B20" s="187"/>
      <c r="C20" s="187"/>
      <c r="D20" s="303"/>
      <c r="E20" s="390"/>
      <c r="F20" s="303"/>
      <c r="G20" s="187"/>
      <c r="H20" s="391"/>
      <c r="I20" s="391"/>
      <c r="J20" s="303"/>
      <c r="K20" s="187"/>
      <c r="L20" s="187"/>
      <c r="M20" s="391"/>
      <c r="N20" s="327"/>
      <c r="O20" s="327"/>
    </row>
    <row r="21" spans="1:20" ht="17.25" x14ac:dyDescent="0.3">
      <c r="O21" s="85">
        <f>SUM(O8:O19)</f>
        <v>0</v>
      </c>
      <c r="P21" s="124" t="s">
        <v>221</v>
      </c>
      <c r="Q21" s="125">
        <f>$N$4</f>
        <v>0</v>
      </c>
      <c r="R21" s="126" t="s">
        <v>223</v>
      </c>
      <c r="S21" s="392" t="s">
        <v>248</v>
      </c>
    </row>
    <row r="22" spans="1:20" ht="17.25" x14ac:dyDescent="0.3">
      <c r="O22" s="85">
        <f>O21*N5</f>
        <v>0</v>
      </c>
      <c r="P22" s="703" t="s">
        <v>222</v>
      </c>
      <c r="Q22" s="704"/>
      <c r="R22" s="127">
        <f>$N$5</f>
        <v>0</v>
      </c>
    </row>
    <row r="23" spans="1:20" ht="15" customHeight="1" x14ac:dyDescent="0.25"/>
    <row r="24" spans="1:20" ht="15" customHeight="1" x14ac:dyDescent="0.25">
      <c r="A24" s="689"/>
      <c r="B24" s="689"/>
      <c r="C24" s="689"/>
      <c r="D24" s="689"/>
      <c r="E24" s="689"/>
      <c r="F24" s="689"/>
      <c r="G24" s="689"/>
      <c r="H24" s="689"/>
      <c r="I24" s="689"/>
      <c r="J24" s="689"/>
      <c r="K24" s="689"/>
      <c r="L24" s="689"/>
      <c r="M24" s="689"/>
      <c r="N24" s="689"/>
      <c r="O24" s="689"/>
      <c r="P24" s="689"/>
      <c r="Q24" s="689"/>
      <c r="R24" s="689"/>
      <c r="S24" s="689"/>
      <c r="T24" s="689"/>
    </row>
    <row r="25" spans="1:20" ht="15" customHeight="1" x14ac:dyDescent="0.25"/>
    <row r="26" spans="1:20" ht="15" customHeight="1" x14ac:dyDescent="0.25"/>
    <row r="27" spans="1:20" ht="23.25" customHeight="1" x14ac:dyDescent="0.35">
      <c r="D27" s="690" t="s">
        <v>232</v>
      </c>
      <c r="E27" s="691"/>
      <c r="F27" s="691"/>
      <c r="G27" s="691"/>
      <c r="H27" s="691"/>
      <c r="I27" s="691"/>
      <c r="J27" s="691"/>
      <c r="K27" s="691"/>
      <c r="L27" s="691"/>
      <c r="M27" s="692"/>
    </row>
    <row r="28" spans="1:20" ht="15" customHeight="1" x14ac:dyDescent="0.25">
      <c r="D28" s="696"/>
      <c r="E28" s="697"/>
      <c r="F28" s="697"/>
      <c r="G28" s="697"/>
      <c r="H28" s="697"/>
      <c r="I28" s="697"/>
      <c r="J28" s="697"/>
      <c r="K28" s="697"/>
      <c r="L28" s="697"/>
      <c r="M28" s="698"/>
    </row>
    <row r="29" spans="1:20" ht="15" customHeight="1" x14ac:dyDescent="0.3">
      <c r="D29" s="719" t="s">
        <v>244</v>
      </c>
      <c r="E29" s="720"/>
      <c r="F29" s="720"/>
      <c r="G29" s="720"/>
      <c r="H29" s="720"/>
      <c r="I29" s="720"/>
      <c r="J29" s="720"/>
      <c r="K29" s="720"/>
      <c r="L29" s="720"/>
      <c r="M29" s="721"/>
    </row>
    <row r="30" spans="1:20" ht="15" customHeight="1" x14ac:dyDescent="0.25">
      <c r="D30" s="696"/>
      <c r="E30" s="697"/>
      <c r="F30" s="697"/>
      <c r="G30" s="697"/>
      <c r="H30" s="697"/>
      <c r="I30" s="697"/>
      <c r="J30" s="697"/>
      <c r="K30" s="697"/>
      <c r="L30" s="697"/>
      <c r="M30" s="698"/>
    </row>
    <row r="31" spans="1:20" ht="15" customHeight="1" x14ac:dyDescent="0.25">
      <c r="D31" s="693" t="s">
        <v>36</v>
      </c>
      <c r="E31" s="714" t="s">
        <v>239</v>
      </c>
      <c r="F31" s="715"/>
      <c r="G31" s="715"/>
      <c r="H31" s="715"/>
      <c r="I31" s="715"/>
      <c r="J31" s="715"/>
      <c r="K31" s="715"/>
      <c r="L31" s="715"/>
      <c r="M31" s="716"/>
    </row>
    <row r="32" spans="1:20" ht="15" customHeight="1" x14ac:dyDescent="0.25">
      <c r="D32" s="693"/>
      <c r="E32" s="715"/>
      <c r="F32" s="715"/>
      <c r="G32" s="715"/>
      <c r="H32" s="715"/>
      <c r="I32" s="715"/>
      <c r="J32" s="715"/>
      <c r="K32" s="715"/>
      <c r="L32" s="715"/>
      <c r="M32" s="716"/>
    </row>
    <row r="33" spans="4:13" ht="15" customHeight="1" x14ac:dyDescent="0.25">
      <c r="D33" s="693"/>
      <c r="E33" s="715"/>
      <c r="F33" s="715"/>
      <c r="G33" s="715"/>
      <c r="H33" s="715"/>
      <c r="I33" s="715"/>
      <c r="J33" s="715"/>
      <c r="K33" s="715"/>
      <c r="L33" s="715"/>
      <c r="M33" s="716"/>
    </row>
    <row r="34" spans="4:13" ht="7.5" customHeight="1" x14ac:dyDescent="0.25">
      <c r="D34" s="722"/>
      <c r="E34" s="723"/>
      <c r="F34" s="723"/>
      <c r="G34" s="723"/>
      <c r="H34" s="723"/>
      <c r="I34" s="723"/>
      <c r="J34" s="723"/>
      <c r="K34" s="723"/>
      <c r="L34" s="723"/>
      <c r="M34" s="724"/>
    </row>
    <row r="35" spans="4:13" ht="15" customHeight="1" x14ac:dyDescent="0.25">
      <c r="D35" s="693" t="s">
        <v>37</v>
      </c>
      <c r="E35" s="694" t="s">
        <v>233</v>
      </c>
      <c r="F35" s="694"/>
      <c r="G35" s="694"/>
      <c r="H35" s="694"/>
      <c r="I35" s="694"/>
      <c r="J35" s="694"/>
      <c r="K35" s="694"/>
      <c r="L35" s="694"/>
      <c r="M35" s="695"/>
    </row>
    <row r="36" spans="4:13" ht="15" customHeight="1" x14ac:dyDescent="0.25">
      <c r="D36" s="693"/>
      <c r="E36" s="694"/>
      <c r="F36" s="694"/>
      <c r="G36" s="694"/>
      <c r="H36" s="694"/>
      <c r="I36" s="694"/>
      <c r="J36" s="694"/>
      <c r="K36" s="694"/>
      <c r="L36" s="694"/>
      <c r="M36" s="695"/>
    </row>
    <row r="37" spans="4:13" ht="15" customHeight="1" x14ac:dyDescent="0.25">
      <c r="D37" s="693"/>
      <c r="E37" s="694"/>
      <c r="F37" s="694"/>
      <c r="G37" s="694"/>
      <c r="H37" s="694"/>
      <c r="I37" s="694"/>
      <c r="J37" s="694"/>
      <c r="K37" s="694"/>
      <c r="L37" s="694"/>
      <c r="M37" s="695"/>
    </row>
    <row r="38" spans="4:13" ht="7.5" customHeight="1" x14ac:dyDescent="0.25">
      <c r="D38" s="722"/>
      <c r="E38" s="723"/>
      <c r="F38" s="723"/>
      <c r="G38" s="723"/>
      <c r="H38" s="723"/>
      <c r="I38" s="723"/>
      <c r="J38" s="723"/>
      <c r="K38" s="723"/>
      <c r="L38" s="723"/>
      <c r="M38" s="724"/>
    </row>
    <row r="39" spans="4:13" ht="15" customHeight="1" x14ac:dyDescent="0.25">
      <c r="D39" s="693" t="s">
        <v>38</v>
      </c>
      <c r="E39" s="717" t="s">
        <v>235</v>
      </c>
      <c r="F39" s="717"/>
      <c r="G39" s="717"/>
      <c r="H39" s="717"/>
      <c r="I39" s="717"/>
      <c r="J39" s="717"/>
      <c r="K39" s="717"/>
      <c r="L39" s="717"/>
      <c r="M39" s="718"/>
    </row>
    <row r="40" spans="4:13" ht="15" customHeight="1" x14ac:dyDescent="0.25">
      <c r="D40" s="693"/>
      <c r="E40" s="717"/>
      <c r="F40" s="717"/>
      <c r="G40" s="717"/>
      <c r="H40" s="717"/>
      <c r="I40" s="717"/>
      <c r="J40" s="717"/>
      <c r="K40" s="717"/>
      <c r="L40" s="717"/>
      <c r="M40" s="718"/>
    </row>
    <row r="41" spans="4:13" ht="15" customHeight="1" x14ac:dyDescent="0.25">
      <c r="D41" s="693"/>
      <c r="E41" s="717"/>
      <c r="F41" s="717"/>
      <c r="G41" s="717"/>
      <c r="H41" s="717"/>
      <c r="I41" s="717"/>
      <c r="J41" s="717"/>
      <c r="K41" s="717"/>
      <c r="L41" s="717"/>
      <c r="M41" s="718"/>
    </row>
    <row r="42" spans="4:13" ht="7.5" customHeight="1" x14ac:dyDescent="0.25">
      <c r="D42" s="722"/>
      <c r="E42" s="723"/>
      <c r="F42" s="723"/>
      <c r="G42" s="723"/>
      <c r="H42" s="723"/>
      <c r="I42" s="723"/>
      <c r="J42" s="723"/>
      <c r="K42" s="723"/>
      <c r="L42" s="723"/>
      <c r="M42" s="724"/>
    </row>
    <row r="43" spans="4:13" ht="15" customHeight="1" x14ac:dyDescent="0.25">
      <c r="D43" s="693" t="s">
        <v>39</v>
      </c>
      <c r="E43" s="717" t="s">
        <v>234</v>
      </c>
      <c r="F43" s="717"/>
      <c r="G43" s="717"/>
      <c r="H43" s="717"/>
      <c r="I43" s="717"/>
      <c r="J43" s="717"/>
      <c r="K43" s="717"/>
      <c r="L43" s="717"/>
      <c r="M43" s="718"/>
    </row>
    <row r="44" spans="4:13" ht="15" customHeight="1" x14ac:dyDescent="0.25">
      <c r="D44" s="693"/>
      <c r="E44" s="717"/>
      <c r="F44" s="717"/>
      <c r="G44" s="717"/>
      <c r="H44" s="717"/>
      <c r="I44" s="717"/>
      <c r="J44" s="717"/>
      <c r="K44" s="717"/>
      <c r="L44" s="717"/>
      <c r="M44" s="718"/>
    </row>
    <row r="45" spans="4:13" ht="15" customHeight="1" x14ac:dyDescent="0.25">
      <c r="D45" s="693"/>
      <c r="E45" s="717"/>
      <c r="F45" s="717"/>
      <c r="G45" s="717"/>
      <c r="H45" s="717"/>
      <c r="I45" s="717"/>
      <c r="J45" s="717"/>
      <c r="K45" s="717"/>
      <c r="L45" s="717"/>
      <c r="M45" s="718"/>
    </row>
    <row r="46" spans="4:13" ht="7.5" customHeight="1" x14ac:dyDescent="0.25">
      <c r="D46" s="722"/>
      <c r="E46" s="723"/>
      <c r="F46" s="723"/>
      <c r="G46" s="723"/>
      <c r="H46" s="723"/>
      <c r="I46" s="723"/>
      <c r="J46" s="723"/>
      <c r="K46" s="723"/>
      <c r="L46" s="723"/>
      <c r="M46" s="724"/>
    </row>
    <row r="47" spans="4:13" ht="15" customHeight="1" x14ac:dyDescent="0.25">
      <c r="D47" s="693" t="s">
        <v>40</v>
      </c>
      <c r="E47" s="717" t="s">
        <v>236</v>
      </c>
      <c r="F47" s="717"/>
      <c r="G47" s="717"/>
      <c r="H47" s="717"/>
      <c r="I47" s="717"/>
      <c r="J47" s="717"/>
      <c r="K47" s="717"/>
      <c r="L47" s="717"/>
      <c r="M47" s="718"/>
    </row>
    <row r="48" spans="4:13" ht="15" customHeight="1" x14ac:dyDescent="0.25">
      <c r="D48" s="693"/>
      <c r="E48" s="717"/>
      <c r="F48" s="717"/>
      <c r="G48" s="717"/>
      <c r="H48" s="717"/>
      <c r="I48" s="717"/>
      <c r="J48" s="717"/>
      <c r="K48" s="717"/>
      <c r="L48" s="717"/>
      <c r="M48" s="718"/>
    </row>
    <row r="49" spans="4:13" ht="15" customHeight="1" x14ac:dyDescent="0.25">
      <c r="D49" s="693"/>
      <c r="E49" s="717"/>
      <c r="F49" s="717"/>
      <c r="G49" s="717"/>
      <c r="H49" s="717"/>
      <c r="I49" s="717"/>
      <c r="J49" s="717"/>
      <c r="K49" s="717"/>
      <c r="L49" s="717"/>
      <c r="M49" s="718"/>
    </row>
    <row r="50" spans="4:13" ht="7.5" customHeight="1" x14ac:dyDescent="0.25">
      <c r="D50" s="722"/>
      <c r="E50" s="723"/>
      <c r="F50" s="723"/>
      <c r="G50" s="723"/>
      <c r="H50" s="723"/>
      <c r="I50" s="723"/>
      <c r="J50" s="723"/>
      <c r="K50" s="723"/>
      <c r="L50" s="723"/>
      <c r="M50" s="724"/>
    </row>
    <row r="51" spans="4:13" ht="15" customHeight="1" x14ac:dyDescent="0.25">
      <c r="D51" s="693" t="s">
        <v>55</v>
      </c>
      <c r="E51" s="694" t="s">
        <v>249</v>
      </c>
      <c r="F51" s="694"/>
      <c r="G51" s="694"/>
      <c r="H51" s="694"/>
      <c r="I51" s="694"/>
      <c r="J51" s="694"/>
      <c r="K51" s="694"/>
      <c r="L51" s="694"/>
      <c r="M51" s="695"/>
    </row>
    <row r="52" spans="4:13" ht="15" customHeight="1" x14ac:dyDescent="0.25">
      <c r="D52" s="693"/>
      <c r="E52" s="694"/>
      <c r="F52" s="694"/>
      <c r="G52" s="694"/>
      <c r="H52" s="694"/>
      <c r="I52" s="694"/>
      <c r="J52" s="694"/>
      <c r="K52" s="694"/>
      <c r="L52" s="694"/>
      <c r="M52" s="695"/>
    </row>
    <row r="53" spans="4:13" ht="17.25" customHeight="1" x14ac:dyDescent="0.25">
      <c r="D53" s="693"/>
      <c r="E53" s="694"/>
      <c r="F53" s="694"/>
      <c r="G53" s="694"/>
      <c r="H53" s="694"/>
      <c r="I53" s="694"/>
      <c r="J53" s="694"/>
      <c r="K53" s="694"/>
      <c r="L53" s="694"/>
      <c r="M53" s="695"/>
    </row>
    <row r="54" spans="4:13" ht="7.5" customHeight="1" x14ac:dyDescent="0.25">
      <c r="D54" s="722"/>
      <c r="E54" s="723"/>
      <c r="F54" s="723"/>
      <c r="G54" s="723"/>
      <c r="H54" s="723"/>
      <c r="I54" s="723"/>
      <c r="J54" s="723"/>
      <c r="K54" s="723"/>
      <c r="L54" s="723"/>
      <c r="M54" s="724"/>
    </row>
    <row r="55" spans="4:13" ht="15" customHeight="1" x14ac:dyDescent="0.25">
      <c r="D55" s="693" t="s">
        <v>56</v>
      </c>
      <c r="E55" s="694" t="s">
        <v>237</v>
      </c>
      <c r="F55" s="694"/>
      <c r="G55" s="694"/>
      <c r="H55" s="694"/>
      <c r="I55" s="694"/>
      <c r="J55" s="694"/>
      <c r="K55" s="694"/>
      <c r="L55" s="694"/>
      <c r="M55" s="695"/>
    </row>
    <row r="56" spans="4:13" ht="15" customHeight="1" x14ac:dyDescent="0.25">
      <c r="D56" s="693"/>
      <c r="E56" s="694"/>
      <c r="F56" s="694"/>
      <c r="G56" s="694"/>
      <c r="H56" s="694"/>
      <c r="I56" s="694"/>
      <c r="J56" s="694"/>
      <c r="K56" s="694"/>
      <c r="L56" s="694"/>
      <c r="M56" s="695"/>
    </row>
    <row r="57" spans="4:13" ht="15" customHeight="1" x14ac:dyDescent="0.25">
      <c r="D57" s="693"/>
      <c r="E57" s="694"/>
      <c r="F57" s="694"/>
      <c r="G57" s="694"/>
      <c r="H57" s="694"/>
      <c r="I57" s="694"/>
      <c r="J57" s="694"/>
      <c r="K57" s="694"/>
      <c r="L57" s="694"/>
      <c r="M57" s="695"/>
    </row>
    <row r="58" spans="4:13" ht="7.5" customHeight="1" x14ac:dyDescent="0.25">
      <c r="D58" s="722"/>
      <c r="E58" s="723"/>
      <c r="F58" s="723"/>
      <c r="G58" s="723"/>
      <c r="H58" s="723"/>
      <c r="I58" s="723"/>
      <c r="J58" s="723"/>
      <c r="K58" s="723"/>
      <c r="L58" s="723"/>
      <c r="M58" s="724"/>
    </row>
    <row r="59" spans="4:13" ht="15" customHeight="1" x14ac:dyDescent="0.25">
      <c r="D59" s="693" t="s">
        <v>59</v>
      </c>
      <c r="E59" s="694" t="s">
        <v>238</v>
      </c>
      <c r="F59" s="694"/>
      <c r="G59" s="694"/>
      <c r="H59" s="694"/>
      <c r="I59" s="694"/>
      <c r="J59" s="694"/>
      <c r="K59" s="694"/>
      <c r="L59" s="694"/>
      <c r="M59" s="695"/>
    </row>
    <row r="60" spans="4:13" ht="15" customHeight="1" x14ac:dyDescent="0.25">
      <c r="D60" s="693"/>
      <c r="E60" s="694"/>
      <c r="F60" s="694"/>
      <c r="G60" s="694"/>
      <c r="H60" s="694"/>
      <c r="I60" s="694"/>
      <c r="J60" s="694"/>
      <c r="K60" s="694"/>
      <c r="L60" s="694"/>
      <c r="M60" s="695"/>
    </row>
    <row r="61" spans="4:13" ht="15" customHeight="1" x14ac:dyDescent="0.25">
      <c r="D61" s="693"/>
      <c r="E61" s="694"/>
      <c r="F61" s="694"/>
      <c r="G61" s="694"/>
      <c r="H61" s="694"/>
      <c r="I61" s="694"/>
      <c r="J61" s="694"/>
      <c r="K61" s="694"/>
      <c r="L61" s="694"/>
      <c r="M61" s="695"/>
    </row>
    <row r="62" spans="4:13" ht="7.5" customHeight="1" x14ac:dyDescent="0.25">
      <c r="D62" s="722"/>
      <c r="E62" s="723"/>
      <c r="F62" s="723"/>
      <c r="G62" s="723"/>
      <c r="H62" s="723"/>
      <c r="I62" s="723"/>
      <c r="J62" s="723"/>
      <c r="K62" s="723"/>
      <c r="L62" s="723"/>
      <c r="M62" s="724"/>
    </row>
    <row r="63" spans="4:13" ht="15" customHeight="1" x14ac:dyDescent="0.25">
      <c r="D63" s="693" t="s">
        <v>79</v>
      </c>
      <c r="E63" s="694" t="s">
        <v>240</v>
      </c>
      <c r="F63" s="694"/>
      <c r="G63" s="694"/>
      <c r="H63" s="694"/>
      <c r="I63" s="694"/>
      <c r="J63" s="694"/>
      <c r="K63" s="694"/>
      <c r="L63" s="694"/>
      <c r="M63" s="695"/>
    </row>
    <row r="64" spans="4:13" ht="15" customHeight="1" x14ac:dyDescent="0.25">
      <c r="D64" s="693"/>
      <c r="E64" s="694"/>
      <c r="F64" s="694"/>
      <c r="G64" s="694"/>
      <c r="H64" s="694"/>
      <c r="I64" s="694"/>
      <c r="J64" s="694"/>
      <c r="K64" s="694"/>
      <c r="L64" s="694"/>
      <c r="M64" s="695"/>
    </row>
    <row r="65" spans="4:13" ht="21.75" customHeight="1" x14ac:dyDescent="0.25">
      <c r="D65" s="693"/>
      <c r="E65" s="694"/>
      <c r="F65" s="694"/>
      <c r="G65" s="694"/>
      <c r="H65" s="694"/>
      <c r="I65" s="694"/>
      <c r="J65" s="694"/>
      <c r="K65" s="694"/>
      <c r="L65" s="694"/>
      <c r="M65" s="695"/>
    </row>
    <row r="66" spans="4:13" ht="7.5" customHeight="1" x14ac:dyDescent="0.25">
      <c r="D66" s="722"/>
      <c r="E66" s="723"/>
      <c r="F66" s="723"/>
      <c r="G66" s="723"/>
      <c r="H66" s="723"/>
      <c r="I66" s="723"/>
      <c r="J66" s="723"/>
      <c r="K66" s="723"/>
      <c r="L66" s="723"/>
      <c r="M66" s="724"/>
    </row>
    <row r="67" spans="4:13" ht="15" customHeight="1" x14ac:dyDescent="0.25">
      <c r="D67" s="693" t="s">
        <v>80</v>
      </c>
      <c r="E67" s="694" t="s">
        <v>241</v>
      </c>
      <c r="F67" s="694"/>
      <c r="G67" s="694"/>
      <c r="H67" s="694"/>
      <c r="I67" s="694"/>
      <c r="J67" s="694"/>
      <c r="K67" s="694"/>
      <c r="L67" s="694"/>
      <c r="M67" s="695"/>
    </row>
    <row r="68" spans="4:13" ht="15" customHeight="1" x14ac:dyDescent="0.25">
      <c r="D68" s="693"/>
      <c r="E68" s="694"/>
      <c r="F68" s="694"/>
      <c r="G68" s="694"/>
      <c r="H68" s="694"/>
      <c r="I68" s="694"/>
      <c r="J68" s="694"/>
      <c r="K68" s="694"/>
      <c r="L68" s="694"/>
      <c r="M68" s="695"/>
    </row>
    <row r="69" spans="4:13" ht="38.25" customHeight="1" x14ac:dyDescent="0.25">
      <c r="D69" s="693"/>
      <c r="E69" s="694"/>
      <c r="F69" s="694"/>
      <c r="G69" s="694"/>
      <c r="H69" s="694"/>
      <c r="I69" s="694"/>
      <c r="J69" s="694"/>
      <c r="K69" s="694"/>
      <c r="L69" s="694"/>
      <c r="M69" s="695"/>
    </row>
    <row r="70" spans="4:13" ht="7.5" customHeight="1" x14ac:dyDescent="0.25">
      <c r="D70" s="722"/>
      <c r="E70" s="723"/>
      <c r="F70" s="723"/>
      <c r="G70" s="723"/>
      <c r="H70" s="723"/>
      <c r="I70" s="723"/>
      <c r="J70" s="723"/>
      <c r="K70" s="723"/>
      <c r="L70" s="723"/>
      <c r="M70" s="724"/>
    </row>
    <row r="71" spans="4:13" ht="15" customHeight="1" x14ac:dyDescent="0.25">
      <c r="D71" s="693" t="s">
        <v>242</v>
      </c>
      <c r="E71" s="694" t="s">
        <v>243</v>
      </c>
      <c r="F71" s="694"/>
      <c r="G71" s="694"/>
      <c r="H71" s="694"/>
      <c r="I71" s="694"/>
      <c r="J71" s="694"/>
      <c r="K71" s="694"/>
      <c r="L71" s="694"/>
      <c r="M71" s="695"/>
    </row>
    <row r="72" spans="4:13" ht="15" customHeight="1" x14ac:dyDescent="0.25">
      <c r="D72" s="693"/>
      <c r="E72" s="694"/>
      <c r="F72" s="694"/>
      <c r="G72" s="694"/>
      <c r="H72" s="694"/>
      <c r="I72" s="694"/>
      <c r="J72" s="694"/>
      <c r="K72" s="694"/>
      <c r="L72" s="694"/>
      <c r="M72" s="695"/>
    </row>
    <row r="73" spans="4:13" ht="19.5" customHeight="1" x14ac:dyDescent="0.25">
      <c r="D73" s="693"/>
      <c r="E73" s="694"/>
      <c r="F73" s="694"/>
      <c r="G73" s="694"/>
      <c r="H73" s="694"/>
      <c r="I73" s="694"/>
      <c r="J73" s="694"/>
      <c r="K73" s="694"/>
      <c r="L73" s="694"/>
      <c r="M73" s="695"/>
    </row>
    <row r="74" spans="4:13" ht="15" customHeight="1" x14ac:dyDescent="0.25">
      <c r="D74" s="393"/>
      <c r="E74" s="394"/>
      <c r="F74" s="394"/>
      <c r="G74" s="394"/>
      <c r="H74" s="394"/>
      <c r="I74" s="394"/>
      <c r="J74" s="394"/>
      <c r="K74" s="394"/>
      <c r="L74" s="394"/>
      <c r="M74" s="395"/>
    </row>
    <row r="75" spans="4:13" ht="15" customHeight="1" x14ac:dyDescent="0.25"/>
    <row r="76" spans="4:13" ht="15" customHeight="1" x14ac:dyDescent="0.25"/>
  </sheetData>
  <sheetProtection sheet="1" formatCells="0" insertColumns="0" insertRows="0" selectLockedCells="1"/>
  <mergeCells count="55">
    <mergeCell ref="D67:D69"/>
    <mergeCell ref="E67:M69"/>
    <mergeCell ref="D71:D73"/>
    <mergeCell ref="E71:M73"/>
    <mergeCell ref="D29:M29"/>
    <mergeCell ref="D70:M70"/>
    <mergeCell ref="D66:M66"/>
    <mergeCell ref="D62:M62"/>
    <mergeCell ref="D58:M58"/>
    <mergeCell ref="D54:M54"/>
    <mergeCell ref="D50:M50"/>
    <mergeCell ref="D46:M46"/>
    <mergeCell ref="D42:M42"/>
    <mergeCell ref="D38:M38"/>
    <mergeCell ref="D34:M34"/>
    <mergeCell ref="D30:M30"/>
    <mergeCell ref="D55:D57"/>
    <mergeCell ref="E59:M61"/>
    <mergeCell ref="E31:M33"/>
    <mergeCell ref="D59:D61"/>
    <mergeCell ref="D63:D65"/>
    <mergeCell ref="E63:M65"/>
    <mergeCell ref="D43:D45"/>
    <mergeCell ref="E47:M49"/>
    <mergeCell ref="D47:D49"/>
    <mergeCell ref="E51:M53"/>
    <mergeCell ref="D51:D53"/>
    <mergeCell ref="E55:M57"/>
    <mergeCell ref="D39:D41"/>
    <mergeCell ref="E43:M45"/>
    <mergeCell ref="E39:M41"/>
    <mergeCell ref="P22:Q22"/>
    <mergeCell ref="B6:B7"/>
    <mergeCell ref="C6:C7"/>
    <mergeCell ref="D6:D7"/>
    <mergeCell ref="E6:E7"/>
    <mergeCell ref="F6:G7"/>
    <mergeCell ref="H6:I7"/>
    <mergeCell ref="J6:J19"/>
    <mergeCell ref="K6:K7"/>
    <mergeCell ref="L6:M7"/>
    <mergeCell ref="N6:N7"/>
    <mergeCell ref="O6:O7"/>
    <mergeCell ref="B3:H3"/>
    <mergeCell ref="I3:O3"/>
    <mergeCell ref="B4:M4"/>
    <mergeCell ref="N4:O4"/>
    <mergeCell ref="B5:M5"/>
    <mergeCell ref="N5:O5"/>
    <mergeCell ref="A24:T24"/>
    <mergeCell ref="D27:M27"/>
    <mergeCell ref="D31:D33"/>
    <mergeCell ref="E35:M37"/>
    <mergeCell ref="D35:D37"/>
    <mergeCell ref="D28:M28"/>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74"/>
  <sheetViews>
    <sheetView showGridLines="0" zoomScaleNormal="100" workbookViewId="0">
      <selection activeCell="I3" sqref="I3:O3"/>
    </sheetView>
  </sheetViews>
  <sheetFormatPr defaultColWidth="0" defaultRowHeight="15" customHeight="1" zeroHeight="1" x14ac:dyDescent="0.25"/>
  <cols>
    <col min="1" max="1" width="9.140625" style="170" customWidth="1"/>
    <col min="2" max="2" width="19.7109375" style="170" bestFit="1" customWidth="1"/>
    <col min="3" max="3" width="10.140625" style="170" bestFit="1" customWidth="1"/>
    <col min="4" max="4" width="12.5703125" style="170" customWidth="1"/>
    <col min="5" max="6" width="9.140625" style="170" customWidth="1"/>
    <col min="7" max="7" width="6.42578125" style="170" bestFit="1" customWidth="1"/>
    <col min="8" max="9" width="11.7109375" style="170" customWidth="1"/>
    <col min="10" max="10" width="4.5703125" style="170" customWidth="1"/>
    <col min="11" max="11" width="17.140625" style="170" customWidth="1"/>
    <col min="12" max="12" width="9.140625" style="170" customWidth="1"/>
    <col min="13" max="13" width="7.5703125" style="170" bestFit="1" customWidth="1"/>
    <col min="14" max="15" width="9.140625" style="170" customWidth="1"/>
    <col min="16" max="16" width="5.7109375" style="170" customWidth="1"/>
    <col min="17" max="17" width="9.42578125" style="170" customWidth="1"/>
    <col min="18" max="18" width="9.140625" style="170" customWidth="1"/>
    <col min="19" max="19" width="20.7109375" style="170" bestFit="1" customWidth="1"/>
    <col min="20" max="20" width="9.140625" style="170" customWidth="1"/>
    <col min="21" max="22" width="0" style="170" hidden="1" customWidth="1"/>
    <col min="23" max="16384" width="9.140625" style="170" hidden="1"/>
  </cols>
  <sheetData>
    <row r="1" spans="2:15" ht="15" customHeight="1" x14ac:dyDescent="0.25"/>
    <row r="2" spans="2:15" ht="15" customHeight="1" x14ac:dyDescent="0.25"/>
    <row r="3" spans="2:15" ht="17.25" x14ac:dyDescent="0.3">
      <c r="B3" s="699" t="s">
        <v>224</v>
      </c>
      <c r="C3" s="699"/>
      <c r="D3" s="699"/>
      <c r="E3" s="699"/>
      <c r="F3" s="699"/>
      <c r="G3" s="699"/>
      <c r="H3" s="699"/>
      <c r="I3" s="700"/>
      <c r="J3" s="700"/>
      <c r="K3" s="700"/>
      <c r="L3" s="700"/>
      <c r="M3" s="700"/>
      <c r="N3" s="700"/>
      <c r="O3" s="700"/>
    </row>
    <row r="4" spans="2:15" ht="17.25" x14ac:dyDescent="0.3">
      <c r="B4" s="699" t="s">
        <v>218</v>
      </c>
      <c r="C4" s="699"/>
      <c r="D4" s="699"/>
      <c r="E4" s="699"/>
      <c r="F4" s="699"/>
      <c r="G4" s="699"/>
      <c r="H4" s="699"/>
      <c r="I4" s="699"/>
      <c r="J4" s="699"/>
      <c r="K4" s="699"/>
      <c r="L4" s="699"/>
      <c r="M4" s="699"/>
      <c r="N4" s="701"/>
      <c r="O4" s="702"/>
    </row>
    <row r="5" spans="2:15" ht="17.25" x14ac:dyDescent="0.3">
      <c r="B5" s="699" t="s">
        <v>219</v>
      </c>
      <c r="C5" s="699"/>
      <c r="D5" s="699"/>
      <c r="E5" s="699"/>
      <c r="F5" s="699"/>
      <c r="G5" s="699"/>
      <c r="H5" s="699"/>
      <c r="I5" s="699"/>
      <c r="J5" s="699"/>
      <c r="K5" s="699"/>
      <c r="L5" s="699"/>
      <c r="M5" s="699"/>
      <c r="N5" s="701"/>
      <c r="O5" s="702"/>
    </row>
    <row r="6" spans="2:15" ht="15" customHeight="1" x14ac:dyDescent="0.25">
      <c r="B6" s="705" t="s">
        <v>195</v>
      </c>
      <c r="C6" s="707" t="s">
        <v>152</v>
      </c>
      <c r="D6" s="707" t="s">
        <v>153</v>
      </c>
      <c r="E6" s="707" t="s">
        <v>154</v>
      </c>
      <c r="F6" s="709" t="s">
        <v>155</v>
      </c>
      <c r="G6" s="710"/>
      <c r="H6" s="709" t="s">
        <v>156</v>
      </c>
      <c r="I6" s="710"/>
      <c r="J6" s="551"/>
      <c r="K6" s="707" t="s">
        <v>217</v>
      </c>
      <c r="L6" s="708" t="s">
        <v>159</v>
      </c>
      <c r="M6" s="708"/>
      <c r="N6" s="708" t="s">
        <v>157</v>
      </c>
      <c r="O6" s="708" t="s">
        <v>158</v>
      </c>
    </row>
    <row r="7" spans="2:15" ht="89.25" customHeight="1" x14ac:dyDescent="0.25">
      <c r="B7" s="706"/>
      <c r="C7" s="708"/>
      <c r="D7" s="708"/>
      <c r="E7" s="708"/>
      <c r="F7" s="711"/>
      <c r="G7" s="712"/>
      <c r="H7" s="711"/>
      <c r="I7" s="712"/>
      <c r="J7" s="551"/>
      <c r="K7" s="708"/>
      <c r="L7" s="713"/>
      <c r="M7" s="713"/>
      <c r="N7" s="713"/>
      <c r="O7" s="713"/>
    </row>
    <row r="8" spans="2:15" x14ac:dyDescent="0.25">
      <c r="B8" s="44"/>
      <c r="C8" s="44"/>
      <c r="D8" s="132"/>
      <c r="E8" s="45"/>
      <c r="F8" s="132"/>
      <c r="G8" s="44"/>
      <c r="H8" s="122">
        <f>IFERROR(E8/F8,0)</f>
        <v>0</v>
      </c>
      <c r="I8" s="138">
        <f>$G$8</f>
        <v>0</v>
      </c>
      <c r="J8" s="551"/>
      <c r="K8" s="121"/>
      <c r="L8" s="44"/>
      <c r="M8" s="138">
        <f>$G$8</f>
        <v>0</v>
      </c>
      <c r="N8" s="123">
        <f>H8*L8</f>
        <v>0</v>
      </c>
      <c r="O8" s="123">
        <f>IFERROR(N8/$N$5,0)</f>
        <v>0</v>
      </c>
    </row>
    <row r="9" spans="2:15" x14ac:dyDescent="0.25">
      <c r="B9" s="44"/>
      <c r="C9" s="135"/>
      <c r="D9" s="136"/>
      <c r="E9" s="133"/>
      <c r="F9" s="136"/>
      <c r="G9" s="121"/>
      <c r="H9" s="122">
        <f t="shared" ref="H9:H19" si="0">IFERROR(E9/F9,0)</f>
        <v>0</v>
      </c>
      <c r="I9" s="138">
        <f>$G$9</f>
        <v>0</v>
      </c>
      <c r="J9" s="551"/>
      <c r="K9" s="132"/>
      <c r="L9" s="137"/>
      <c r="M9" s="138">
        <f>$G$9</f>
        <v>0</v>
      </c>
      <c r="N9" s="123">
        <f t="shared" ref="N9:N19" si="1">H9*L9</f>
        <v>0</v>
      </c>
      <c r="O9" s="123">
        <f t="shared" ref="O9:O19" si="2">IFERROR(N9/$N$5,0)</f>
        <v>0</v>
      </c>
    </row>
    <row r="10" spans="2:15" x14ac:dyDescent="0.25">
      <c r="B10" s="44"/>
      <c r="C10" s="135"/>
      <c r="D10" s="136"/>
      <c r="E10" s="133"/>
      <c r="F10" s="136"/>
      <c r="G10" s="121"/>
      <c r="H10" s="122">
        <f t="shared" si="0"/>
        <v>0</v>
      </c>
      <c r="I10" s="138">
        <f>$G$10</f>
        <v>0</v>
      </c>
      <c r="J10" s="551"/>
      <c r="K10" s="132"/>
      <c r="L10" s="137"/>
      <c r="M10" s="138">
        <f>$G$10</f>
        <v>0</v>
      </c>
      <c r="N10" s="123">
        <f t="shared" si="1"/>
        <v>0</v>
      </c>
      <c r="O10" s="123">
        <f t="shared" si="2"/>
        <v>0</v>
      </c>
    </row>
    <row r="11" spans="2:15" x14ac:dyDescent="0.25">
      <c r="B11" s="44"/>
      <c r="C11" s="135"/>
      <c r="D11" s="136"/>
      <c r="E11" s="133"/>
      <c r="F11" s="136"/>
      <c r="G11" s="121"/>
      <c r="H11" s="122">
        <f t="shared" si="0"/>
        <v>0</v>
      </c>
      <c r="I11" s="138">
        <f>$G$11</f>
        <v>0</v>
      </c>
      <c r="J11" s="551"/>
      <c r="K11" s="132"/>
      <c r="L11" s="137"/>
      <c r="M11" s="138">
        <f>$G$11</f>
        <v>0</v>
      </c>
      <c r="N11" s="123">
        <f t="shared" si="1"/>
        <v>0</v>
      </c>
      <c r="O11" s="123">
        <f t="shared" si="2"/>
        <v>0</v>
      </c>
    </row>
    <row r="12" spans="2:15" x14ac:dyDescent="0.25">
      <c r="B12" s="44"/>
      <c r="C12" s="135"/>
      <c r="D12" s="136"/>
      <c r="E12" s="133"/>
      <c r="F12" s="136"/>
      <c r="G12" s="121"/>
      <c r="H12" s="122">
        <f t="shared" si="0"/>
        <v>0</v>
      </c>
      <c r="I12" s="138">
        <f>$G$12</f>
        <v>0</v>
      </c>
      <c r="J12" s="551"/>
      <c r="K12" s="132"/>
      <c r="L12" s="137"/>
      <c r="M12" s="138">
        <f>$G$12</f>
        <v>0</v>
      </c>
      <c r="N12" s="123">
        <f t="shared" si="1"/>
        <v>0</v>
      </c>
      <c r="O12" s="123">
        <f t="shared" si="2"/>
        <v>0</v>
      </c>
    </row>
    <row r="13" spans="2:15" x14ac:dyDescent="0.25">
      <c r="B13" s="44"/>
      <c r="C13" s="135"/>
      <c r="D13" s="136"/>
      <c r="E13" s="133"/>
      <c r="F13" s="136"/>
      <c r="G13" s="121"/>
      <c r="H13" s="122">
        <f t="shared" si="0"/>
        <v>0</v>
      </c>
      <c r="I13" s="138">
        <f>$G$13</f>
        <v>0</v>
      </c>
      <c r="J13" s="551"/>
      <c r="K13" s="132"/>
      <c r="L13" s="137"/>
      <c r="M13" s="138">
        <f>$G$13</f>
        <v>0</v>
      </c>
      <c r="N13" s="123">
        <f t="shared" si="1"/>
        <v>0</v>
      </c>
      <c r="O13" s="123">
        <f t="shared" si="2"/>
        <v>0</v>
      </c>
    </row>
    <row r="14" spans="2:15" x14ac:dyDescent="0.25">
      <c r="B14" s="44"/>
      <c r="C14" s="135"/>
      <c r="D14" s="136"/>
      <c r="E14" s="133"/>
      <c r="F14" s="136"/>
      <c r="G14" s="121"/>
      <c r="H14" s="122">
        <f t="shared" si="0"/>
        <v>0</v>
      </c>
      <c r="I14" s="138">
        <f>$G$14</f>
        <v>0</v>
      </c>
      <c r="J14" s="551"/>
      <c r="K14" s="132"/>
      <c r="L14" s="137"/>
      <c r="M14" s="138">
        <f>$G$14</f>
        <v>0</v>
      </c>
      <c r="N14" s="123">
        <f t="shared" si="1"/>
        <v>0</v>
      </c>
      <c r="O14" s="123">
        <f t="shared" si="2"/>
        <v>0</v>
      </c>
    </row>
    <row r="15" spans="2:15" x14ac:dyDescent="0.25">
      <c r="B15" s="44"/>
      <c r="C15" s="135"/>
      <c r="D15" s="136"/>
      <c r="E15" s="133"/>
      <c r="F15" s="136"/>
      <c r="G15" s="121"/>
      <c r="H15" s="122">
        <f t="shared" si="0"/>
        <v>0</v>
      </c>
      <c r="I15" s="138">
        <f>$G$15</f>
        <v>0</v>
      </c>
      <c r="J15" s="551"/>
      <c r="K15" s="132"/>
      <c r="L15" s="137"/>
      <c r="M15" s="138">
        <f>$G$15</f>
        <v>0</v>
      </c>
      <c r="N15" s="123">
        <f t="shared" si="1"/>
        <v>0</v>
      </c>
      <c r="O15" s="123">
        <f t="shared" si="2"/>
        <v>0</v>
      </c>
    </row>
    <row r="16" spans="2:15" x14ac:dyDescent="0.25">
      <c r="B16" s="44"/>
      <c r="C16" s="135"/>
      <c r="D16" s="136"/>
      <c r="E16" s="133"/>
      <c r="F16" s="136"/>
      <c r="G16" s="121"/>
      <c r="H16" s="122">
        <f t="shared" si="0"/>
        <v>0</v>
      </c>
      <c r="I16" s="138">
        <f>$G$16</f>
        <v>0</v>
      </c>
      <c r="J16" s="551"/>
      <c r="K16" s="132"/>
      <c r="L16" s="137"/>
      <c r="M16" s="138">
        <f>$G$16</f>
        <v>0</v>
      </c>
      <c r="N16" s="123">
        <f t="shared" si="1"/>
        <v>0</v>
      </c>
      <c r="O16" s="123">
        <f t="shared" si="2"/>
        <v>0</v>
      </c>
    </row>
    <row r="17" spans="1:20" x14ac:dyDescent="0.25">
      <c r="B17" s="44"/>
      <c r="C17" s="135"/>
      <c r="D17" s="136"/>
      <c r="E17" s="133"/>
      <c r="F17" s="136"/>
      <c r="G17" s="121"/>
      <c r="H17" s="122">
        <f t="shared" si="0"/>
        <v>0</v>
      </c>
      <c r="I17" s="138">
        <f>$G$17</f>
        <v>0</v>
      </c>
      <c r="J17" s="551"/>
      <c r="K17" s="132"/>
      <c r="L17" s="137"/>
      <c r="M17" s="138">
        <f>$G$17</f>
        <v>0</v>
      </c>
      <c r="N17" s="123">
        <f t="shared" si="1"/>
        <v>0</v>
      </c>
      <c r="O17" s="123">
        <f t="shared" si="2"/>
        <v>0</v>
      </c>
    </row>
    <row r="18" spans="1:20" x14ac:dyDescent="0.25">
      <c r="B18" s="44"/>
      <c r="C18" s="135"/>
      <c r="D18" s="136"/>
      <c r="E18" s="133"/>
      <c r="F18" s="136"/>
      <c r="G18" s="121"/>
      <c r="H18" s="122">
        <f t="shared" si="0"/>
        <v>0</v>
      </c>
      <c r="I18" s="138">
        <f>$G$18</f>
        <v>0</v>
      </c>
      <c r="J18" s="551"/>
      <c r="K18" s="132"/>
      <c r="L18" s="137"/>
      <c r="M18" s="138">
        <f>$G$18</f>
        <v>0</v>
      </c>
      <c r="N18" s="123">
        <f t="shared" si="1"/>
        <v>0</v>
      </c>
      <c r="O18" s="123">
        <f t="shared" si="2"/>
        <v>0</v>
      </c>
    </row>
    <row r="19" spans="1:20" x14ac:dyDescent="0.25">
      <c r="B19" s="44"/>
      <c r="C19" s="135"/>
      <c r="D19" s="136"/>
      <c r="E19" s="133"/>
      <c r="F19" s="136"/>
      <c r="G19" s="121"/>
      <c r="H19" s="122">
        <f t="shared" si="0"/>
        <v>0</v>
      </c>
      <c r="I19" s="138">
        <f>$G$19</f>
        <v>0</v>
      </c>
      <c r="J19" s="551"/>
      <c r="K19" s="132"/>
      <c r="L19" s="137"/>
      <c r="M19" s="138">
        <f>$G$19</f>
        <v>0</v>
      </c>
      <c r="N19" s="123">
        <f t="shared" si="1"/>
        <v>0</v>
      </c>
      <c r="O19" s="123">
        <f t="shared" si="2"/>
        <v>0</v>
      </c>
    </row>
    <row r="20" spans="1:20" s="318" customFormat="1" x14ac:dyDescent="0.25">
      <c r="B20" s="187"/>
      <c r="C20" s="187"/>
      <c r="D20" s="303"/>
      <c r="E20" s="390"/>
      <c r="F20" s="303"/>
      <c r="G20" s="187"/>
      <c r="H20" s="391"/>
      <c r="I20" s="391"/>
      <c r="J20" s="303"/>
      <c r="K20" s="187"/>
      <c r="L20" s="187"/>
      <c r="M20" s="391"/>
      <c r="N20" s="327"/>
      <c r="O20" s="327"/>
    </row>
    <row r="21" spans="1:20" ht="17.25" x14ac:dyDescent="0.3">
      <c r="O21" s="85">
        <f>SUM(O8:O19)</f>
        <v>0</v>
      </c>
      <c r="P21" s="124" t="s">
        <v>221</v>
      </c>
      <c r="Q21" s="125">
        <f>$N$4</f>
        <v>0</v>
      </c>
      <c r="R21" s="126" t="s">
        <v>223</v>
      </c>
      <c r="S21" s="392" t="s">
        <v>248</v>
      </c>
    </row>
    <row r="22" spans="1:20" ht="17.25" x14ac:dyDescent="0.3">
      <c r="O22" s="85">
        <f>O21*N5</f>
        <v>0</v>
      </c>
      <c r="P22" s="703" t="s">
        <v>222</v>
      </c>
      <c r="Q22" s="704"/>
      <c r="R22" s="127">
        <f>$N$5</f>
        <v>0</v>
      </c>
    </row>
    <row r="23" spans="1:20" ht="15" customHeight="1" x14ac:dyDescent="0.25"/>
    <row r="24" spans="1:20" ht="15" customHeight="1" x14ac:dyDescent="0.25">
      <c r="A24" s="725"/>
      <c r="B24" s="725"/>
      <c r="C24" s="725"/>
      <c r="D24" s="725"/>
      <c r="E24" s="725"/>
      <c r="F24" s="725"/>
      <c r="G24" s="725"/>
      <c r="H24" s="725"/>
      <c r="I24" s="725"/>
      <c r="J24" s="725"/>
      <c r="K24" s="725"/>
      <c r="L24" s="725"/>
      <c r="M24" s="725"/>
      <c r="N24" s="725"/>
      <c r="O24" s="725"/>
      <c r="P24" s="725"/>
      <c r="Q24" s="725"/>
      <c r="R24" s="725"/>
      <c r="S24" s="725"/>
      <c r="T24" s="725"/>
    </row>
    <row r="27" spans="1:20" ht="23.25" hidden="1" customHeight="1" x14ac:dyDescent="0.35">
      <c r="D27" s="690" t="s">
        <v>232</v>
      </c>
      <c r="E27" s="691"/>
      <c r="F27" s="691"/>
      <c r="G27" s="691"/>
      <c r="H27" s="691"/>
      <c r="I27" s="691"/>
      <c r="J27" s="691"/>
      <c r="K27" s="691"/>
      <c r="L27" s="691"/>
      <c r="M27" s="692"/>
    </row>
    <row r="28" spans="1:20" ht="15" hidden="1" customHeight="1" x14ac:dyDescent="0.25">
      <c r="D28" s="696"/>
      <c r="E28" s="697"/>
      <c r="F28" s="697"/>
      <c r="G28" s="697"/>
      <c r="H28" s="697"/>
      <c r="I28" s="697"/>
      <c r="J28" s="697"/>
      <c r="K28" s="697"/>
      <c r="L28" s="697"/>
      <c r="M28" s="698"/>
    </row>
    <row r="29" spans="1:20" ht="15" hidden="1" customHeight="1" x14ac:dyDescent="0.3">
      <c r="D29" s="719" t="s">
        <v>244</v>
      </c>
      <c r="E29" s="720"/>
      <c r="F29" s="720"/>
      <c r="G29" s="720"/>
      <c r="H29" s="720"/>
      <c r="I29" s="720"/>
      <c r="J29" s="720"/>
      <c r="K29" s="720"/>
      <c r="L29" s="720"/>
      <c r="M29" s="721"/>
    </row>
    <row r="30" spans="1:20" ht="15" hidden="1" customHeight="1" x14ac:dyDescent="0.25">
      <c r="D30" s="696"/>
      <c r="E30" s="697"/>
      <c r="F30" s="697"/>
      <c r="G30" s="697"/>
      <c r="H30" s="697"/>
      <c r="I30" s="697"/>
      <c r="J30" s="697"/>
      <c r="K30" s="697"/>
      <c r="L30" s="697"/>
      <c r="M30" s="698"/>
    </row>
    <row r="31" spans="1:20" ht="15" hidden="1" customHeight="1" x14ac:dyDescent="0.25">
      <c r="D31" s="693" t="s">
        <v>36</v>
      </c>
      <c r="E31" s="714" t="s">
        <v>239</v>
      </c>
      <c r="F31" s="715"/>
      <c r="G31" s="715"/>
      <c r="H31" s="715"/>
      <c r="I31" s="715"/>
      <c r="J31" s="715"/>
      <c r="K31" s="715"/>
      <c r="L31" s="715"/>
      <c r="M31" s="716"/>
    </row>
    <row r="32" spans="1:20" ht="15" hidden="1" customHeight="1" x14ac:dyDescent="0.25">
      <c r="D32" s="693"/>
      <c r="E32" s="715"/>
      <c r="F32" s="715"/>
      <c r="G32" s="715"/>
      <c r="H32" s="715"/>
      <c r="I32" s="715"/>
      <c r="J32" s="715"/>
      <c r="K32" s="715"/>
      <c r="L32" s="715"/>
      <c r="M32" s="716"/>
    </row>
    <row r="33" spans="4:13" ht="15" hidden="1" customHeight="1" x14ac:dyDescent="0.25">
      <c r="D33" s="693"/>
      <c r="E33" s="715"/>
      <c r="F33" s="715"/>
      <c r="G33" s="715"/>
      <c r="H33" s="715"/>
      <c r="I33" s="715"/>
      <c r="J33" s="715"/>
      <c r="K33" s="715"/>
      <c r="L33" s="715"/>
      <c r="M33" s="716"/>
    </row>
    <row r="34" spans="4:13" ht="7.5" hidden="1" customHeight="1" x14ac:dyDescent="0.25">
      <c r="D34" s="722"/>
      <c r="E34" s="723"/>
      <c r="F34" s="723"/>
      <c r="G34" s="723"/>
      <c r="H34" s="723"/>
      <c r="I34" s="723"/>
      <c r="J34" s="723"/>
      <c r="K34" s="723"/>
      <c r="L34" s="723"/>
      <c r="M34" s="724"/>
    </row>
    <row r="35" spans="4:13" ht="15" hidden="1" customHeight="1" x14ac:dyDescent="0.25">
      <c r="D35" s="693" t="s">
        <v>37</v>
      </c>
      <c r="E35" s="694" t="s">
        <v>233</v>
      </c>
      <c r="F35" s="694"/>
      <c r="G35" s="694"/>
      <c r="H35" s="694"/>
      <c r="I35" s="694"/>
      <c r="J35" s="694"/>
      <c r="K35" s="694"/>
      <c r="L35" s="694"/>
      <c r="M35" s="695"/>
    </row>
    <row r="36" spans="4:13" ht="15" hidden="1" customHeight="1" x14ac:dyDescent="0.25">
      <c r="D36" s="693"/>
      <c r="E36" s="694"/>
      <c r="F36" s="694"/>
      <c r="G36" s="694"/>
      <c r="H36" s="694"/>
      <c r="I36" s="694"/>
      <c r="J36" s="694"/>
      <c r="K36" s="694"/>
      <c r="L36" s="694"/>
      <c r="M36" s="695"/>
    </row>
    <row r="37" spans="4:13" ht="15" hidden="1" customHeight="1" x14ac:dyDescent="0.25">
      <c r="D37" s="693"/>
      <c r="E37" s="694"/>
      <c r="F37" s="694"/>
      <c r="G37" s="694"/>
      <c r="H37" s="694"/>
      <c r="I37" s="694"/>
      <c r="J37" s="694"/>
      <c r="K37" s="694"/>
      <c r="L37" s="694"/>
      <c r="M37" s="695"/>
    </row>
    <row r="38" spans="4:13" ht="7.5" hidden="1" customHeight="1" x14ac:dyDescent="0.25">
      <c r="D38" s="722"/>
      <c r="E38" s="723"/>
      <c r="F38" s="723"/>
      <c r="G38" s="723"/>
      <c r="H38" s="723"/>
      <c r="I38" s="723"/>
      <c r="J38" s="723"/>
      <c r="K38" s="723"/>
      <c r="L38" s="723"/>
      <c r="M38" s="724"/>
    </row>
    <row r="39" spans="4:13" ht="15" hidden="1" customHeight="1" x14ac:dyDescent="0.25">
      <c r="D39" s="693" t="s">
        <v>38</v>
      </c>
      <c r="E39" s="717" t="s">
        <v>235</v>
      </c>
      <c r="F39" s="717"/>
      <c r="G39" s="717"/>
      <c r="H39" s="717"/>
      <c r="I39" s="717"/>
      <c r="J39" s="717"/>
      <c r="K39" s="717"/>
      <c r="L39" s="717"/>
      <c r="M39" s="718"/>
    </row>
    <row r="40" spans="4:13" ht="15" hidden="1" customHeight="1" x14ac:dyDescent="0.25">
      <c r="D40" s="693"/>
      <c r="E40" s="717"/>
      <c r="F40" s="717"/>
      <c r="G40" s="717"/>
      <c r="H40" s="717"/>
      <c r="I40" s="717"/>
      <c r="J40" s="717"/>
      <c r="K40" s="717"/>
      <c r="L40" s="717"/>
      <c r="M40" s="718"/>
    </row>
    <row r="41" spans="4:13" ht="15" hidden="1" customHeight="1" x14ac:dyDescent="0.25">
      <c r="D41" s="693"/>
      <c r="E41" s="717"/>
      <c r="F41" s="717"/>
      <c r="G41" s="717"/>
      <c r="H41" s="717"/>
      <c r="I41" s="717"/>
      <c r="J41" s="717"/>
      <c r="K41" s="717"/>
      <c r="L41" s="717"/>
      <c r="M41" s="718"/>
    </row>
    <row r="42" spans="4:13" ht="7.5" hidden="1" customHeight="1" x14ac:dyDescent="0.25">
      <c r="D42" s="722"/>
      <c r="E42" s="723"/>
      <c r="F42" s="723"/>
      <c r="G42" s="723"/>
      <c r="H42" s="723"/>
      <c r="I42" s="723"/>
      <c r="J42" s="723"/>
      <c r="K42" s="723"/>
      <c r="L42" s="723"/>
      <c r="M42" s="724"/>
    </row>
    <row r="43" spans="4:13" ht="15" hidden="1" customHeight="1" x14ac:dyDescent="0.25">
      <c r="D43" s="693" t="s">
        <v>39</v>
      </c>
      <c r="E43" s="717" t="s">
        <v>234</v>
      </c>
      <c r="F43" s="717"/>
      <c r="G43" s="717"/>
      <c r="H43" s="717"/>
      <c r="I43" s="717"/>
      <c r="J43" s="717"/>
      <c r="K43" s="717"/>
      <c r="L43" s="717"/>
      <c r="M43" s="718"/>
    </row>
    <row r="44" spans="4:13" ht="15" hidden="1" customHeight="1" x14ac:dyDescent="0.25">
      <c r="D44" s="693"/>
      <c r="E44" s="717"/>
      <c r="F44" s="717"/>
      <c r="G44" s="717"/>
      <c r="H44" s="717"/>
      <c r="I44" s="717"/>
      <c r="J44" s="717"/>
      <c r="K44" s="717"/>
      <c r="L44" s="717"/>
      <c r="M44" s="718"/>
    </row>
    <row r="45" spans="4:13" ht="15" hidden="1" customHeight="1" x14ac:dyDescent="0.25">
      <c r="D45" s="693"/>
      <c r="E45" s="717"/>
      <c r="F45" s="717"/>
      <c r="G45" s="717"/>
      <c r="H45" s="717"/>
      <c r="I45" s="717"/>
      <c r="J45" s="717"/>
      <c r="K45" s="717"/>
      <c r="L45" s="717"/>
      <c r="M45" s="718"/>
    </row>
    <row r="46" spans="4:13" ht="7.5" hidden="1" customHeight="1" x14ac:dyDescent="0.25">
      <c r="D46" s="722"/>
      <c r="E46" s="723"/>
      <c r="F46" s="723"/>
      <c r="G46" s="723"/>
      <c r="H46" s="723"/>
      <c r="I46" s="723"/>
      <c r="J46" s="723"/>
      <c r="K46" s="723"/>
      <c r="L46" s="723"/>
      <c r="M46" s="724"/>
    </row>
    <row r="47" spans="4:13" ht="15" hidden="1" customHeight="1" x14ac:dyDescent="0.25">
      <c r="D47" s="693" t="s">
        <v>40</v>
      </c>
      <c r="E47" s="717" t="s">
        <v>236</v>
      </c>
      <c r="F47" s="717"/>
      <c r="G47" s="717"/>
      <c r="H47" s="717"/>
      <c r="I47" s="717"/>
      <c r="J47" s="717"/>
      <c r="K47" s="717"/>
      <c r="L47" s="717"/>
      <c r="M47" s="718"/>
    </row>
    <row r="48" spans="4:13" ht="15" hidden="1" customHeight="1" x14ac:dyDescent="0.25">
      <c r="D48" s="693"/>
      <c r="E48" s="717"/>
      <c r="F48" s="717"/>
      <c r="G48" s="717"/>
      <c r="H48" s="717"/>
      <c r="I48" s="717"/>
      <c r="J48" s="717"/>
      <c r="K48" s="717"/>
      <c r="L48" s="717"/>
      <c r="M48" s="718"/>
    </row>
    <row r="49" spans="4:13" ht="15" hidden="1" customHeight="1" x14ac:dyDescent="0.25">
      <c r="D49" s="693"/>
      <c r="E49" s="717"/>
      <c r="F49" s="717"/>
      <c r="G49" s="717"/>
      <c r="H49" s="717"/>
      <c r="I49" s="717"/>
      <c r="J49" s="717"/>
      <c r="K49" s="717"/>
      <c r="L49" s="717"/>
      <c r="M49" s="718"/>
    </row>
    <row r="50" spans="4:13" ht="7.5" hidden="1" customHeight="1" x14ac:dyDescent="0.25">
      <c r="D50" s="722"/>
      <c r="E50" s="723"/>
      <c r="F50" s="723"/>
      <c r="G50" s="723"/>
      <c r="H50" s="723"/>
      <c r="I50" s="723"/>
      <c r="J50" s="723"/>
      <c r="K50" s="723"/>
      <c r="L50" s="723"/>
      <c r="M50" s="724"/>
    </row>
    <row r="51" spans="4:13" ht="15" hidden="1" customHeight="1" x14ac:dyDescent="0.25">
      <c r="D51" s="693" t="s">
        <v>55</v>
      </c>
      <c r="E51" s="694" t="s">
        <v>249</v>
      </c>
      <c r="F51" s="694"/>
      <c r="G51" s="694"/>
      <c r="H51" s="694"/>
      <c r="I51" s="694"/>
      <c r="J51" s="694"/>
      <c r="K51" s="694"/>
      <c r="L51" s="694"/>
      <c r="M51" s="695"/>
    </row>
    <row r="52" spans="4:13" ht="15" hidden="1" customHeight="1" x14ac:dyDescent="0.25">
      <c r="D52" s="693"/>
      <c r="E52" s="694"/>
      <c r="F52" s="694"/>
      <c r="G52" s="694"/>
      <c r="H52" s="694"/>
      <c r="I52" s="694"/>
      <c r="J52" s="694"/>
      <c r="K52" s="694"/>
      <c r="L52" s="694"/>
      <c r="M52" s="695"/>
    </row>
    <row r="53" spans="4:13" ht="17.25" hidden="1" customHeight="1" x14ac:dyDescent="0.25">
      <c r="D53" s="693"/>
      <c r="E53" s="694"/>
      <c r="F53" s="694"/>
      <c r="G53" s="694"/>
      <c r="H53" s="694"/>
      <c r="I53" s="694"/>
      <c r="J53" s="694"/>
      <c r="K53" s="694"/>
      <c r="L53" s="694"/>
      <c r="M53" s="695"/>
    </row>
    <row r="54" spans="4:13" ht="7.5" hidden="1" customHeight="1" x14ac:dyDescent="0.25">
      <c r="D54" s="722"/>
      <c r="E54" s="723"/>
      <c r="F54" s="723"/>
      <c r="G54" s="723"/>
      <c r="H54" s="723"/>
      <c r="I54" s="723"/>
      <c r="J54" s="723"/>
      <c r="K54" s="723"/>
      <c r="L54" s="723"/>
      <c r="M54" s="724"/>
    </row>
    <row r="55" spans="4:13" ht="15" hidden="1" customHeight="1" x14ac:dyDescent="0.25">
      <c r="D55" s="693" t="s">
        <v>56</v>
      </c>
      <c r="E55" s="694" t="s">
        <v>237</v>
      </c>
      <c r="F55" s="694"/>
      <c r="G55" s="694"/>
      <c r="H55" s="694"/>
      <c r="I55" s="694"/>
      <c r="J55" s="694"/>
      <c r="K55" s="694"/>
      <c r="L55" s="694"/>
      <c r="M55" s="695"/>
    </row>
    <row r="56" spans="4:13" ht="15" hidden="1" customHeight="1" x14ac:dyDescent="0.25">
      <c r="D56" s="693"/>
      <c r="E56" s="694"/>
      <c r="F56" s="694"/>
      <c r="G56" s="694"/>
      <c r="H56" s="694"/>
      <c r="I56" s="694"/>
      <c r="J56" s="694"/>
      <c r="K56" s="694"/>
      <c r="L56" s="694"/>
      <c r="M56" s="695"/>
    </row>
    <row r="57" spans="4:13" ht="15" hidden="1" customHeight="1" x14ac:dyDescent="0.25">
      <c r="D57" s="693"/>
      <c r="E57" s="694"/>
      <c r="F57" s="694"/>
      <c r="G57" s="694"/>
      <c r="H57" s="694"/>
      <c r="I57" s="694"/>
      <c r="J57" s="694"/>
      <c r="K57" s="694"/>
      <c r="L57" s="694"/>
      <c r="M57" s="695"/>
    </row>
    <row r="58" spans="4:13" ht="7.5" hidden="1" customHeight="1" x14ac:dyDescent="0.25">
      <c r="D58" s="722"/>
      <c r="E58" s="723"/>
      <c r="F58" s="723"/>
      <c r="G58" s="723"/>
      <c r="H58" s="723"/>
      <c r="I58" s="723"/>
      <c r="J58" s="723"/>
      <c r="K58" s="723"/>
      <c r="L58" s="723"/>
      <c r="M58" s="724"/>
    </row>
    <row r="59" spans="4:13" ht="15" hidden="1" customHeight="1" x14ac:dyDescent="0.25">
      <c r="D59" s="693" t="s">
        <v>59</v>
      </c>
      <c r="E59" s="694" t="s">
        <v>238</v>
      </c>
      <c r="F59" s="694"/>
      <c r="G59" s="694"/>
      <c r="H59" s="694"/>
      <c r="I59" s="694"/>
      <c r="J59" s="694"/>
      <c r="K59" s="694"/>
      <c r="L59" s="694"/>
      <c r="M59" s="695"/>
    </row>
    <row r="60" spans="4:13" ht="15" hidden="1" customHeight="1" x14ac:dyDescent="0.25">
      <c r="D60" s="693"/>
      <c r="E60" s="694"/>
      <c r="F60" s="694"/>
      <c r="G60" s="694"/>
      <c r="H60" s="694"/>
      <c r="I60" s="694"/>
      <c r="J60" s="694"/>
      <c r="K60" s="694"/>
      <c r="L60" s="694"/>
      <c r="M60" s="695"/>
    </row>
    <row r="61" spans="4:13" ht="15" hidden="1" customHeight="1" x14ac:dyDescent="0.25">
      <c r="D61" s="693"/>
      <c r="E61" s="694"/>
      <c r="F61" s="694"/>
      <c r="G61" s="694"/>
      <c r="H61" s="694"/>
      <c r="I61" s="694"/>
      <c r="J61" s="694"/>
      <c r="K61" s="694"/>
      <c r="L61" s="694"/>
      <c r="M61" s="695"/>
    </row>
    <row r="62" spans="4:13" ht="7.5" hidden="1" customHeight="1" x14ac:dyDescent="0.25">
      <c r="D62" s="722"/>
      <c r="E62" s="723"/>
      <c r="F62" s="723"/>
      <c r="G62" s="723"/>
      <c r="H62" s="723"/>
      <c r="I62" s="723"/>
      <c r="J62" s="723"/>
      <c r="K62" s="723"/>
      <c r="L62" s="723"/>
      <c r="M62" s="724"/>
    </row>
    <row r="63" spans="4:13" ht="15" hidden="1" customHeight="1" x14ac:dyDescent="0.25">
      <c r="D63" s="693" t="s">
        <v>79</v>
      </c>
      <c r="E63" s="694" t="s">
        <v>240</v>
      </c>
      <c r="F63" s="694"/>
      <c r="G63" s="694"/>
      <c r="H63" s="694"/>
      <c r="I63" s="694"/>
      <c r="J63" s="694"/>
      <c r="K63" s="694"/>
      <c r="L63" s="694"/>
      <c r="M63" s="695"/>
    </row>
    <row r="64" spans="4:13" ht="15" hidden="1" customHeight="1" x14ac:dyDescent="0.25">
      <c r="D64" s="693"/>
      <c r="E64" s="694"/>
      <c r="F64" s="694"/>
      <c r="G64" s="694"/>
      <c r="H64" s="694"/>
      <c r="I64" s="694"/>
      <c r="J64" s="694"/>
      <c r="K64" s="694"/>
      <c r="L64" s="694"/>
      <c r="M64" s="695"/>
    </row>
    <row r="65" spans="4:13" ht="21.75" hidden="1" customHeight="1" x14ac:dyDescent="0.25">
      <c r="D65" s="693"/>
      <c r="E65" s="694"/>
      <c r="F65" s="694"/>
      <c r="G65" s="694"/>
      <c r="H65" s="694"/>
      <c r="I65" s="694"/>
      <c r="J65" s="694"/>
      <c r="K65" s="694"/>
      <c r="L65" s="694"/>
      <c r="M65" s="695"/>
    </row>
    <row r="66" spans="4:13" ht="7.5" hidden="1" customHeight="1" x14ac:dyDescent="0.25">
      <c r="D66" s="722"/>
      <c r="E66" s="723"/>
      <c r="F66" s="723"/>
      <c r="G66" s="723"/>
      <c r="H66" s="723"/>
      <c r="I66" s="723"/>
      <c r="J66" s="723"/>
      <c r="K66" s="723"/>
      <c r="L66" s="723"/>
      <c r="M66" s="724"/>
    </row>
    <row r="67" spans="4:13" ht="15" hidden="1" customHeight="1" x14ac:dyDescent="0.25">
      <c r="D67" s="693" t="s">
        <v>80</v>
      </c>
      <c r="E67" s="694" t="s">
        <v>241</v>
      </c>
      <c r="F67" s="694"/>
      <c r="G67" s="694"/>
      <c r="H67" s="694"/>
      <c r="I67" s="694"/>
      <c r="J67" s="694"/>
      <c r="K67" s="694"/>
      <c r="L67" s="694"/>
      <c r="M67" s="695"/>
    </row>
    <row r="68" spans="4:13" ht="15" hidden="1" customHeight="1" x14ac:dyDescent="0.25">
      <c r="D68" s="693"/>
      <c r="E68" s="694"/>
      <c r="F68" s="694"/>
      <c r="G68" s="694"/>
      <c r="H68" s="694"/>
      <c r="I68" s="694"/>
      <c r="J68" s="694"/>
      <c r="K68" s="694"/>
      <c r="L68" s="694"/>
      <c r="M68" s="695"/>
    </row>
    <row r="69" spans="4:13" ht="38.25" hidden="1" customHeight="1" x14ac:dyDescent="0.25">
      <c r="D69" s="693"/>
      <c r="E69" s="694"/>
      <c r="F69" s="694"/>
      <c r="G69" s="694"/>
      <c r="H69" s="694"/>
      <c r="I69" s="694"/>
      <c r="J69" s="694"/>
      <c r="K69" s="694"/>
      <c r="L69" s="694"/>
      <c r="M69" s="695"/>
    </row>
    <row r="70" spans="4:13" ht="7.5" hidden="1" customHeight="1" x14ac:dyDescent="0.25">
      <c r="D70" s="722"/>
      <c r="E70" s="723"/>
      <c r="F70" s="723"/>
      <c r="G70" s="723"/>
      <c r="H70" s="723"/>
      <c r="I70" s="723"/>
      <c r="J70" s="723"/>
      <c r="K70" s="723"/>
      <c r="L70" s="723"/>
      <c r="M70" s="724"/>
    </row>
    <row r="71" spans="4:13" ht="15" hidden="1" customHeight="1" x14ac:dyDescent="0.25">
      <c r="D71" s="693" t="s">
        <v>242</v>
      </c>
      <c r="E71" s="694" t="s">
        <v>243</v>
      </c>
      <c r="F71" s="694"/>
      <c r="G71" s="694"/>
      <c r="H71" s="694"/>
      <c r="I71" s="694"/>
      <c r="J71" s="694"/>
      <c r="K71" s="694"/>
      <c r="L71" s="694"/>
      <c r="M71" s="695"/>
    </row>
    <row r="72" spans="4:13" ht="15" hidden="1" customHeight="1" x14ac:dyDescent="0.25">
      <c r="D72" s="693"/>
      <c r="E72" s="694"/>
      <c r="F72" s="694"/>
      <c r="G72" s="694"/>
      <c r="H72" s="694"/>
      <c r="I72" s="694"/>
      <c r="J72" s="694"/>
      <c r="K72" s="694"/>
      <c r="L72" s="694"/>
      <c r="M72" s="695"/>
    </row>
    <row r="73" spans="4:13" ht="19.5" hidden="1" customHeight="1" x14ac:dyDescent="0.25">
      <c r="D73" s="693"/>
      <c r="E73" s="694"/>
      <c r="F73" s="694"/>
      <c r="G73" s="694"/>
      <c r="H73" s="694"/>
      <c r="I73" s="694"/>
      <c r="J73" s="694"/>
      <c r="K73" s="694"/>
      <c r="L73" s="694"/>
      <c r="M73" s="695"/>
    </row>
    <row r="74" spans="4:13" ht="15" hidden="1" customHeight="1" x14ac:dyDescent="0.25">
      <c r="D74" s="393"/>
      <c r="E74" s="394"/>
      <c r="F74" s="394"/>
      <c r="G74" s="394"/>
      <c r="H74" s="394"/>
      <c r="I74" s="394"/>
      <c r="J74" s="394"/>
      <c r="K74" s="394"/>
      <c r="L74" s="394"/>
      <c r="M74" s="395"/>
    </row>
  </sheetData>
  <sheetProtection sheet="1" formatCells="0" insertColumns="0" insertRows="0" selectLockedCells="1"/>
  <mergeCells count="55">
    <mergeCell ref="E6:E7"/>
    <mergeCell ref="F6:G7"/>
    <mergeCell ref="H6:I7"/>
    <mergeCell ref="B3:H3"/>
    <mergeCell ref="I3:O3"/>
    <mergeCell ref="B4:M4"/>
    <mergeCell ref="N4:O4"/>
    <mergeCell ref="B5:M5"/>
    <mergeCell ref="N5:O5"/>
    <mergeCell ref="D31:D33"/>
    <mergeCell ref="E31:M33"/>
    <mergeCell ref="J6:J19"/>
    <mergeCell ref="K6:K7"/>
    <mergeCell ref="L6:M7"/>
    <mergeCell ref="A24:T24"/>
    <mergeCell ref="D27:M27"/>
    <mergeCell ref="D28:M28"/>
    <mergeCell ref="D29:M29"/>
    <mergeCell ref="D30:M30"/>
    <mergeCell ref="N6:N7"/>
    <mergeCell ref="O6:O7"/>
    <mergeCell ref="P22:Q22"/>
    <mergeCell ref="B6:B7"/>
    <mergeCell ref="C6:C7"/>
    <mergeCell ref="D6:D7"/>
    <mergeCell ref="D34:M34"/>
    <mergeCell ref="D35:D37"/>
    <mergeCell ref="E35:M37"/>
    <mergeCell ref="D38:M38"/>
    <mergeCell ref="D39:D41"/>
    <mergeCell ref="E39:M41"/>
    <mergeCell ref="D42:M42"/>
    <mergeCell ref="D43:D45"/>
    <mergeCell ref="E43:M45"/>
    <mergeCell ref="D46:M46"/>
    <mergeCell ref="D47:D49"/>
    <mergeCell ref="E47:M49"/>
    <mergeCell ref="D50:M50"/>
    <mergeCell ref="D51:D53"/>
    <mergeCell ref="E51:M53"/>
    <mergeCell ref="D54:M54"/>
    <mergeCell ref="D55:D57"/>
    <mergeCell ref="E55:M57"/>
    <mergeCell ref="D58:M58"/>
    <mergeCell ref="D59:D61"/>
    <mergeCell ref="E59:M61"/>
    <mergeCell ref="D62:M62"/>
    <mergeCell ref="D63:D65"/>
    <mergeCell ref="E63:M65"/>
    <mergeCell ref="D66:M66"/>
    <mergeCell ref="D67:D69"/>
    <mergeCell ref="E67:M69"/>
    <mergeCell ref="D70:M70"/>
    <mergeCell ref="D71:D73"/>
    <mergeCell ref="E71:M7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74"/>
  <sheetViews>
    <sheetView showGridLines="0" workbookViewId="0">
      <selection activeCell="I3" sqref="I3:O3"/>
    </sheetView>
  </sheetViews>
  <sheetFormatPr defaultColWidth="0" defaultRowHeight="15" customHeight="1" zeroHeight="1" x14ac:dyDescent="0.25"/>
  <cols>
    <col min="1" max="1" width="9.140625" style="170" customWidth="1"/>
    <col min="2" max="2" width="19.7109375" style="170" bestFit="1" customWidth="1"/>
    <col min="3" max="3" width="10.140625" style="170" bestFit="1" customWidth="1"/>
    <col min="4" max="4" width="12.5703125" style="170" customWidth="1"/>
    <col min="5" max="6" width="9.140625" style="170" customWidth="1"/>
    <col min="7" max="7" width="6.42578125" style="170" bestFit="1" customWidth="1"/>
    <col min="8" max="9" width="11.7109375" style="170" customWidth="1"/>
    <col min="10" max="10" width="4.5703125" style="170" customWidth="1"/>
    <col min="11" max="11" width="17.140625" style="170" customWidth="1"/>
    <col min="12" max="12" width="9.140625" style="170" customWidth="1"/>
    <col min="13" max="13" width="7.5703125" style="170" bestFit="1" customWidth="1"/>
    <col min="14" max="15" width="9.140625" style="170" customWidth="1"/>
    <col min="16" max="16" width="5.7109375" style="170" customWidth="1"/>
    <col min="17" max="17" width="9.42578125" style="170" customWidth="1"/>
    <col min="18" max="18" width="9.140625" style="170" customWidth="1"/>
    <col min="19" max="19" width="20.7109375" style="170" bestFit="1" customWidth="1"/>
    <col min="20" max="20" width="9.140625" style="170" customWidth="1"/>
    <col min="21" max="22" width="0" style="170" hidden="1" customWidth="1"/>
    <col min="23" max="16384" width="9.140625" style="170" hidden="1"/>
  </cols>
  <sheetData>
    <row r="1" spans="2:15" ht="15" customHeight="1" x14ac:dyDescent="0.25"/>
    <row r="2" spans="2:15" ht="15" customHeight="1" x14ac:dyDescent="0.25"/>
    <row r="3" spans="2:15" ht="17.25" x14ac:dyDescent="0.3">
      <c r="B3" s="699" t="s">
        <v>224</v>
      </c>
      <c r="C3" s="699"/>
      <c r="D3" s="699"/>
      <c r="E3" s="699"/>
      <c r="F3" s="699"/>
      <c r="G3" s="699"/>
      <c r="H3" s="699"/>
      <c r="I3" s="700"/>
      <c r="J3" s="700"/>
      <c r="K3" s="700"/>
      <c r="L3" s="700"/>
      <c r="M3" s="700"/>
      <c r="N3" s="700"/>
      <c r="O3" s="700"/>
    </row>
    <row r="4" spans="2:15" ht="17.25" x14ac:dyDescent="0.3">
      <c r="B4" s="699" t="s">
        <v>218</v>
      </c>
      <c r="C4" s="699"/>
      <c r="D4" s="699"/>
      <c r="E4" s="699"/>
      <c r="F4" s="699"/>
      <c r="G4" s="699"/>
      <c r="H4" s="699"/>
      <c r="I4" s="699"/>
      <c r="J4" s="699"/>
      <c r="K4" s="699"/>
      <c r="L4" s="699"/>
      <c r="M4" s="699"/>
      <c r="N4" s="701"/>
      <c r="O4" s="702"/>
    </row>
    <row r="5" spans="2:15" ht="17.25" x14ac:dyDescent="0.3">
      <c r="B5" s="699" t="s">
        <v>219</v>
      </c>
      <c r="C5" s="699"/>
      <c r="D5" s="699"/>
      <c r="E5" s="699"/>
      <c r="F5" s="699"/>
      <c r="G5" s="699"/>
      <c r="H5" s="699"/>
      <c r="I5" s="699"/>
      <c r="J5" s="699"/>
      <c r="K5" s="699"/>
      <c r="L5" s="699"/>
      <c r="M5" s="699"/>
      <c r="N5" s="701"/>
      <c r="O5" s="702"/>
    </row>
    <row r="6" spans="2:15" ht="15" customHeight="1" x14ac:dyDescent="0.25">
      <c r="B6" s="705" t="s">
        <v>195</v>
      </c>
      <c r="C6" s="707" t="s">
        <v>152</v>
      </c>
      <c r="D6" s="707" t="s">
        <v>153</v>
      </c>
      <c r="E6" s="707" t="s">
        <v>154</v>
      </c>
      <c r="F6" s="709" t="s">
        <v>155</v>
      </c>
      <c r="G6" s="710"/>
      <c r="H6" s="709" t="s">
        <v>156</v>
      </c>
      <c r="I6" s="710"/>
      <c r="J6" s="551"/>
      <c r="K6" s="707" t="s">
        <v>217</v>
      </c>
      <c r="L6" s="708" t="s">
        <v>159</v>
      </c>
      <c r="M6" s="708"/>
      <c r="N6" s="708" t="s">
        <v>157</v>
      </c>
      <c r="O6" s="708" t="s">
        <v>158</v>
      </c>
    </row>
    <row r="7" spans="2:15" ht="89.25" customHeight="1" x14ac:dyDescent="0.25">
      <c r="B7" s="706"/>
      <c r="C7" s="708"/>
      <c r="D7" s="708"/>
      <c r="E7" s="708"/>
      <c r="F7" s="711"/>
      <c r="G7" s="712"/>
      <c r="H7" s="711"/>
      <c r="I7" s="712"/>
      <c r="J7" s="551"/>
      <c r="K7" s="708"/>
      <c r="L7" s="713"/>
      <c r="M7" s="713"/>
      <c r="N7" s="713"/>
      <c r="O7" s="713"/>
    </row>
    <row r="8" spans="2:15" x14ac:dyDescent="0.25">
      <c r="B8" s="44"/>
      <c r="C8" s="44"/>
      <c r="D8" s="132"/>
      <c r="E8" s="45"/>
      <c r="F8" s="132"/>
      <c r="G8" s="44"/>
      <c r="H8" s="122">
        <f>IFERROR(E8/F8,0)</f>
        <v>0</v>
      </c>
      <c r="I8" s="138">
        <f>$G$8</f>
        <v>0</v>
      </c>
      <c r="J8" s="551"/>
      <c r="K8" s="121"/>
      <c r="L8" s="44"/>
      <c r="M8" s="138">
        <f>$G$8</f>
        <v>0</v>
      </c>
      <c r="N8" s="123">
        <f>H8*L8</f>
        <v>0</v>
      </c>
      <c r="O8" s="123">
        <f>IFERROR(N8/$N$5,0)</f>
        <v>0</v>
      </c>
    </row>
    <row r="9" spans="2:15" x14ac:dyDescent="0.25">
      <c r="B9" s="44"/>
      <c r="C9" s="135"/>
      <c r="D9" s="136"/>
      <c r="E9" s="133"/>
      <c r="F9" s="136"/>
      <c r="G9" s="121"/>
      <c r="H9" s="122">
        <f t="shared" ref="H9:H19" si="0">IFERROR(E9/F9,0)</f>
        <v>0</v>
      </c>
      <c r="I9" s="138">
        <f>$G$9</f>
        <v>0</v>
      </c>
      <c r="J9" s="551"/>
      <c r="K9" s="132"/>
      <c r="L9" s="137"/>
      <c r="M9" s="138">
        <f>$G$9</f>
        <v>0</v>
      </c>
      <c r="N9" s="123">
        <f t="shared" ref="N9:N19" si="1">H9*L9</f>
        <v>0</v>
      </c>
      <c r="O9" s="123">
        <f t="shared" ref="O9:O19" si="2">IFERROR(N9/$N$5,0)</f>
        <v>0</v>
      </c>
    </row>
    <row r="10" spans="2:15" x14ac:dyDescent="0.25">
      <c r="B10" s="44"/>
      <c r="C10" s="135"/>
      <c r="D10" s="136"/>
      <c r="E10" s="133"/>
      <c r="F10" s="136"/>
      <c r="G10" s="121"/>
      <c r="H10" s="122">
        <f t="shared" si="0"/>
        <v>0</v>
      </c>
      <c r="I10" s="138">
        <f>$G$10</f>
        <v>0</v>
      </c>
      <c r="J10" s="551"/>
      <c r="K10" s="132"/>
      <c r="L10" s="137"/>
      <c r="M10" s="138">
        <f>$G$10</f>
        <v>0</v>
      </c>
      <c r="N10" s="123">
        <f t="shared" si="1"/>
        <v>0</v>
      </c>
      <c r="O10" s="123">
        <f t="shared" si="2"/>
        <v>0</v>
      </c>
    </row>
    <row r="11" spans="2:15" x14ac:dyDescent="0.25">
      <c r="B11" s="44"/>
      <c r="C11" s="135"/>
      <c r="D11" s="136"/>
      <c r="E11" s="133"/>
      <c r="F11" s="136"/>
      <c r="G11" s="121"/>
      <c r="H11" s="122">
        <f t="shared" si="0"/>
        <v>0</v>
      </c>
      <c r="I11" s="138">
        <f>$G$11</f>
        <v>0</v>
      </c>
      <c r="J11" s="551"/>
      <c r="K11" s="132"/>
      <c r="L11" s="137"/>
      <c r="M11" s="138">
        <f>$G$11</f>
        <v>0</v>
      </c>
      <c r="N11" s="123">
        <f t="shared" si="1"/>
        <v>0</v>
      </c>
      <c r="O11" s="123">
        <f t="shared" si="2"/>
        <v>0</v>
      </c>
    </row>
    <row r="12" spans="2:15" x14ac:dyDescent="0.25">
      <c r="B12" s="44"/>
      <c r="C12" s="135"/>
      <c r="D12" s="136"/>
      <c r="E12" s="133"/>
      <c r="F12" s="136"/>
      <c r="G12" s="121"/>
      <c r="H12" s="122">
        <f t="shared" si="0"/>
        <v>0</v>
      </c>
      <c r="I12" s="138">
        <f>$G$12</f>
        <v>0</v>
      </c>
      <c r="J12" s="551"/>
      <c r="K12" s="132"/>
      <c r="L12" s="137"/>
      <c r="M12" s="138">
        <f>$G$12</f>
        <v>0</v>
      </c>
      <c r="N12" s="123">
        <f t="shared" si="1"/>
        <v>0</v>
      </c>
      <c r="O12" s="123">
        <f t="shared" si="2"/>
        <v>0</v>
      </c>
    </row>
    <row r="13" spans="2:15" x14ac:dyDescent="0.25">
      <c r="B13" s="44"/>
      <c r="C13" s="135"/>
      <c r="D13" s="136"/>
      <c r="E13" s="133"/>
      <c r="F13" s="136"/>
      <c r="G13" s="121"/>
      <c r="H13" s="122">
        <f t="shared" si="0"/>
        <v>0</v>
      </c>
      <c r="I13" s="138">
        <f>$G$13</f>
        <v>0</v>
      </c>
      <c r="J13" s="551"/>
      <c r="K13" s="132"/>
      <c r="L13" s="137"/>
      <c r="M13" s="138">
        <f>$G$13</f>
        <v>0</v>
      </c>
      <c r="N13" s="123">
        <f t="shared" si="1"/>
        <v>0</v>
      </c>
      <c r="O13" s="123">
        <f t="shared" si="2"/>
        <v>0</v>
      </c>
    </row>
    <row r="14" spans="2:15" x14ac:dyDescent="0.25">
      <c r="B14" s="44"/>
      <c r="C14" s="135"/>
      <c r="D14" s="136"/>
      <c r="E14" s="133"/>
      <c r="F14" s="136"/>
      <c r="G14" s="121"/>
      <c r="H14" s="122">
        <f t="shared" si="0"/>
        <v>0</v>
      </c>
      <c r="I14" s="138">
        <f>$G$14</f>
        <v>0</v>
      </c>
      <c r="J14" s="551"/>
      <c r="K14" s="132"/>
      <c r="L14" s="137"/>
      <c r="M14" s="138">
        <f>$G$14</f>
        <v>0</v>
      </c>
      <c r="N14" s="123">
        <f t="shared" si="1"/>
        <v>0</v>
      </c>
      <c r="O14" s="123">
        <f t="shared" si="2"/>
        <v>0</v>
      </c>
    </row>
    <row r="15" spans="2:15" x14ac:dyDescent="0.25">
      <c r="B15" s="44"/>
      <c r="C15" s="135"/>
      <c r="D15" s="136"/>
      <c r="E15" s="133"/>
      <c r="F15" s="136"/>
      <c r="G15" s="121"/>
      <c r="H15" s="122">
        <f t="shared" si="0"/>
        <v>0</v>
      </c>
      <c r="I15" s="138">
        <f>$G$15</f>
        <v>0</v>
      </c>
      <c r="J15" s="551"/>
      <c r="K15" s="132"/>
      <c r="L15" s="137"/>
      <c r="M15" s="138">
        <f>$G$15</f>
        <v>0</v>
      </c>
      <c r="N15" s="123">
        <f t="shared" si="1"/>
        <v>0</v>
      </c>
      <c r="O15" s="123">
        <f t="shared" si="2"/>
        <v>0</v>
      </c>
    </row>
    <row r="16" spans="2:15" x14ac:dyDescent="0.25">
      <c r="B16" s="44"/>
      <c r="C16" s="135"/>
      <c r="D16" s="136"/>
      <c r="E16" s="133"/>
      <c r="F16" s="136"/>
      <c r="G16" s="121"/>
      <c r="H16" s="122">
        <f t="shared" si="0"/>
        <v>0</v>
      </c>
      <c r="I16" s="138">
        <f>$G$16</f>
        <v>0</v>
      </c>
      <c r="J16" s="551"/>
      <c r="K16" s="132"/>
      <c r="L16" s="137"/>
      <c r="M16" s="138">
        <f>$G$16</f>
        <v>0</v>
      </c>
      <c r="N16" s="123">
        <f t="shared" si="1"/>
        <v>0</v>
      </c>
      <c r="O16" s="123">
        <f t="shared" si="2"/>
        <v>0</v>
      </c>
    </row>
    <row r="17" spans="1:20" x14ac:dyDescent="0.25">
      <c r="B17" s="44"/>
      <c r="C17" s="135"/>
      <c r="D17" s="136"/>
      <c r="E17" s="133"/>
      <c r="F17" s="136"/>
      <c r="G17" s="121"/>
      <c r="H17" s="122">
        <f t="shared" si="0"/>
        <v>0</v>
      </c>
      <c r="I17" s="138">
        <f>$G$17</f>
        <v>0</v>
      </c>
      <c r="J17" s="551"/>
      <c r="K17" s="132"/>
      <c r="L17" s="137"/>
      <c r="M17" s="138">
        <f>$G$17</f>
        <v>0</v>
      </c>
      <c r="N17" s="123">
        <f t="shared" si="1"/>
        <v>0</v>
      </c>
      <c r="O17" s="123">
        <f t="shared" si="2"/>
        <v>0</v>
      </c>
    </row>
    <row r="18" spans="1:20" x14ac:dyDescent="0.25">
      <c r="B18" s="44"/>
      <c r="C18" s="135"/>
      <c r="D18" s="136"/>
      <c r="E18" s="133"/>
      <c r="F18" s="136"/>
      <c r="G18" s="121"/>
      <c r="H18" s="122">
        <f t="shared" si="0"/>
        <v>0</v>
      </c>
      <c r="I18" s="138">
        <f>$G$18</f>
        <v>0</v>
      </c>
      <c r="J18" s="551"/>
      <c r="K18" s="132"/>
      <c r="L18" s="137"/>
      <c r="M18" s="138">
        <f>$G$18</f>
        <v>0</v>
      </c>
      <c r="N18" s="123">
        <f t="shared" si="1"/>
        <v>0</v>
      </c>
      <c r="O18" s="123">
        <f t="shared" si="2"/>
        <v>0</v>
      </c>
    </row>
    <row r="19" spans="1:20" x14ac:dyDescent="0.25">
      <c r="B19" s="44"/>
      <c r="C19" s="135"/>
      <c r="D19" s="136"/>
      <c r="E19" s="133"/>
      <c r="F19" s="136"/>
      <c r="G19" s="121"/>
      <c r="H19" s="122">
        <f t="shared" si="0"/>
        <v>0</v>
      </c>
      <c r="I19" s="138">
        <f>$G$19</f>
        <v>0</v>
      </c>
      <c r="J19" s="551"/>
      <c r="K19" s="132"/>
      <c r="L19" s="137"/>
      <c r="M19" s="138">
        <f>$G$19</f>
        <v>0</v>
      </c>
      <c r="N19" s="123">
        <f t="shared" si="1"/>
        <v>0</v>
      </c>
      <c r="O19" s="123">
        <f t="shared" si="2"/>
        <v>0</v>
      </c>
    </row>
    <row r="20" spans="1:20" s="318" customFormat="1" x14ac:dyDescent="0.25">
      <c r="B20" s="187"/>
      <c r="C20" s="187"/>
      <c r="D20" s="303"/>
      <c r="E20" s="390"/>
      <c r="F20" s="303"/>
      <c r="G20" s="187"/>
      <c r="H20" s="391"/>
      <c r="I20" s="391"/>
      <c r="J20" s="303"/>
      <c r="K20" s="187"/>
      <c r="L20" s="187"/>
      <c r="M20" s="391"/>
      <c r="N20" s="327"/>
      <c r="O20" s="327"/>
    </row>
    <row r="21" spans="1:20" ht="17.25" x14ac:dyDescent="0.3">
      <c r="O21" s="85">
        <f>SUM(O8:O19)</f>
        <v>0</v>
      </c>
      <c r="P21" s="124" t="s">
        <v>221</v>
      </c>
      <c r="Q21" s="125">
        <f>$N$4</f>
        <v>0</v>
      </c>
      <c r="R21" s="126" t="s">
        <v>223</v>
      </c>
      <c r="S21" s="392" t="s">
        <v>248</v>
      </c>
    </row>
    <row r="22" spans="1:20" ht="17.25" x14ac:dyDescent="0.3">
      <c r="O22" s="85">
        <f>O21*N5</f>
        <v>0</v>
      </c>
      <c r="P22" s="703" t="s">
        <v>222</v>
      </c>
      <c r="Q22" s="704"/>
      <c r="R22" s="127">
        <f>$N$5</f>
        <v>0</v>
      </c>
    </row>
    <row r="23" spans="1:20" ht="15" customHeight="1" x14ac:dyDescent="0.25"/>
    <row r="24" spans="1:20" ht="15" customHeight="1" x14ac:dyDescent="0.25">
      <c r="A24" s="725"/>
      <c r="B24" s="725"/>
      <c r="C24" s="725"/>
      <c r="D24" s="725"/>
      <c r="E24" s="725"/>
      <c r="F24" s="725"/>
      <c r="G24" s="725"/>
      <c r="H24" s="725"/>
      <c r="I24" s="725"/>
      <c r="J24" s="725"/>
      <c r="K24" s="725"/>
      <c r="L24" s="725"/>
      <c r="M24" s="725"/>
      <c r="N24" s="725"/>
      <c r="O24" s="725"/>
      <c r="P24" s="725"/>
      <c r="Q24" s="725"/>
      <c r="R24" s="725"/>
      <c r="S24" s="725"/>
      <c r="T24" s="725"/>
    </row>
    <row r="27" spans="1:20" ht="23.25" hidden="1" customHeight="1" x14ac:dyDescent="0.35">
      <c r="D27" s="690" t="s">
        <v>232</v>
      </c>
      <c r="E27" s="691"/>
      <c r="F27" s="691"/>
      <c r="G27" s="691"/>
      <c r="H27" s="691"/>
      <c r="I27" s="691"/>
      <c r="J27" s="691"/>
      <c r="K27" s="691"/>
      <c r="L27" s="691"/>
      <c r="M27" s="692"/>
    </row>
    <row r="28" spans="1:20" ht="15" hidden="1" customHeight="1" x14ac:dyDescent="0.25">
      <c r="D28" s="696"/>
      <c r="E28" s="697"/>
      <c r="F28" s="697"/>
      <c r="G28" s="697"/>
      <c r="H28" s="697"/>
      <c r="I28" s="697"/>
      <c r="J28" s="697"/>
      <c r="K28" s="697"/>
      <c r="L28" s="697"/>
      <c r="M28" s="698"/>
    </row>
    <row r="29" spans="1:20" ht="15" hidden="1" customHeight="1" x14ac:dyDescent="0.3">
      <c r="D29" s="719" t="s">
        <v>244</v>
      </c>
      <c r="E29" s="720"/>
      <c r="F29" s="720"/>
      <c r="G29" s="720"/>
      <c r="H29" s="720"/>
      <c r="I29" s="720"/>
      <c r="J29" s="720"/>
      <c r="K29" s="720"/>
      <c r="L29" s="720"/>
      <c r="M29" s="721"/>
    </row>
    <row r="30" spans="1:20" ht="15" hidden="1" customHeight="1" x14ac:dyDescent="0.25">
      <c r="D30" s="696"/>
      <c r="E30" s="697"/>
      <c r="F30" s="697"/>
      <c r="G30" s="697"/>
      <c r="H30" s="697"/>
      <c r="I30" s="697"/>
      <c r="J30" s="697"/>
      <c r="K30" s="697"/>
      <c r="L30" s="697"/>
      <c r="M30" s="698"/>
    </row>
    <row r="31" spans="1:20" ht="15" hidden="1" customHeight="1" x14ac:dyDescent="0.25">
      <c r="D31" s="693" t="s">
        <v>36</v>
      </c>
      <c r="E31" s="714" t="s">
        <v>239</v>
      </c>
      <c r="F31" s="715"/>
      <c r="G31" s="715"/>
      <c r="H31" s="715"/>
      <c r="I31" s="715"/>
      <c r="J31" s="715"/>
      <c r="K31" s="715"/>
      <c r="L31" s="715"/>
      <c r="M31" s="716"/>
    </row>
    <row r="32" spans="1:20" ht="15" hidden="1" customHeight="1" x14ac:dyDescent="0.25">
      <c r="D32" s="693"/>
      <c r="E32" s="715"/>
      <c r="F32" s="715"/>
      <c r="G32" s="715"/>
      <c r="H32" s="715"/>
      <c r="I32" s="715"/>
      <c r="J32" s="715"/>
      <c r="K32" s="715"/>
      <c r="L32" s="715"/>
      <c r="M32" s="716"/>
    </row>
    <row r="33" spans="4:13" ht="15" hidden="1" customHeight="1" x14ac:dyDescent="0.25">
      <c r="D33" s="693"/>
      <c r="E33" s="715"/>
      <c r="F33" s="715"/>
      <c r="G33" s="715"/>
      <c r="H33" s="715"/>
      <c r="I33" s="715"/>
      <c r="J33" s="715"/>
      <c r="K33" s="715"/>
      <c r="L33" s="715"/>
      <c r="M33" s="716"/>
    </row>
    <row r="34" spans="4:13" ht="7.5" hidden="1" customHeight="1" x14ac:dyDescent="0.25">
      <c r="D34" s="722"/>
      <c r="E34" s="723"/>
      <c r="F34" s="723"/>
      <c r="G34" s="723"/>
      <c r="H34" s="723"/>
      <c r="I34" s="723"/>
      <c r="J34" s="723"/>
      <c r="K34" s="723"/>
      <c r="L34" s="723"/>
      <c r="M34" s="724"/>
    </row>
    <row r="35" spans="4:13" ht="15" hidden="1" customHeight="1" x14ac:dyDescent="0.25">
      <c r="D35" s="693" t="s">
        <v>37</v>
      </c>
      <c r="E35" s="694" t="s">
        <v>233</v>
      </c>
      <c r="F35" s="694"/>
      <c r="G35" s="694"/>
      <c r="H35" s="694"/>
      <c r="I35" s="694"/>
      <c r="J35" s="694"/>
      <c r="K35" s="694"/>
      <c r="L35" s="694"/>
      <c r="M35" s="695"/>
    </row>
    <row r="36" spans="4:13" ht="15" hidden="1" customHeight="1" x14ac:dyDescent="0.25">
      <c r="D36" s="693"/>
      <c r="E36" s="694"/>
      <c r="F36" s="694"/>
      <c r="G36" s="694"/>
      <c r="H36" s="694"/>
      <c r="I36" s="694"/>
      <c r="J36" s="694"/>
      <c r="K36" s="694"/>
      <c r="L36" s="694"/>
      <c r="M36" s="695"/>
    </row>
    <row r="37" spans="4:13" ht="15" hidden="1" customHeight="1" x14ac:dyDescent="0.25">
      <c r="D37" s="693"/>
      <c r="E37" s="694"/>
      <c r="F37" s="694"/>
      <c r="G37" s="694"/>
      <c r="H37" s="694"/>
      <c r="I37" s="694"/>
      <c r="J37" s="694"/>
      <c r="K37" s="694"/>
      <c r="L37" s="694"/>
      <c r="M37" s="695"/>
    </row>
    <row r="38" spans="4:13" ht="7.5" hidden="1" customHeight="1" x14ac:dyDescent="0.25">
      <c r="D38" s="722"/>
      <c r="E38" s="723"/>
      <c r="F38" s="723"/>
      <c r="G38" s="723"/>
      <c r="H38" s="723"/>
      <c r="I38" s="723"/>
      <c r="J38" s="723"/>
      <c r="K38" s="723"/>
      <c r="L38" s="723"/>
      <c r="M38" s="724"/>
    </row>
    <row r="39" spans="4:13" ht="15" hidden="1" customHeight="1" x14ac:dyDescent="0.25">
      <c r="D39" s="693" t="s">
        <v>38</v>
      </c>
      <c r="E39" s="717" t="s">
        <v>235</v>
      </c>
      <c r="F39" s="717"/>
      <c r="G39" s="717"/>
      <c r="H39" s="717"/>
      <c r="I39" s="717"/>
      <c r="J39" s="717"/>
      <c r="K39" s="717"/>
      <c r="L39" s="717"/>
      <c r="M39" s="718"/>
    </row>
    <row r="40" spans="4:13" ht="15" hidden="1" customHeight="1" x14ac:dyDescent="0.25">
      <c r="D40" s="693"/>
      <c r="E40" s="717"/>
      <c r="F40" s="717"/>
      <c r="G40" s="717"/>
      <c r="H40" s="717"/>
      <c r="I40" s="717"/>
      <c r="J40" s="717"/>
      <c r="K40" s="717"/>
      <c r="L40" s="717"/>
      <c r="M40" s="718"/>
    </row>
    <row r="41" spans="4:13" ht="15" hidden="1" customHeight="1" x14ac:dyDescent="0.25">
      <c r="D41" s="693"/>
      <c r="E41" s="717"/>
      <c r="F41" s="717"/>
      <c r="G41" s="717"/>
      <c r="H41" s="717"/>
      <c r="I41" s="717"/>
      <c r="J41" s="717"/>
      <c r="K41" s="717"/>
      <c r="L41" s="717"/>
      <c r="M41" s="718"/>
    </row>
    <row r="42" spans="4:13" ht="7.5" hidden="1" customHeight="1" x14ac:dyDescent="0.25">
      <c r="D42" s="722"/>
      <c r="E42" s="723"/>
      <c r="F42" s="723"/>
      <c r="G42" s="723"/>
      <c r="H42" s="723"/>
      <c r="I42" s="723"/>
      <c r="J42" s="723"/>
      <c r="K42" s="723"/>
      <c r="L42" s="723"/>
      <c r="M42" s="724"/>
    </row>
    <row r="43" spans="4:13" ht="15" hidden="1" customHeight="1" x14ac:dyDescent="0.25">
      <c r="D43" s="693" t="s">
        <v>39</v>
      </c>
      <c r="E43" s="717" t="s">
        <v>234</v>
      </c>
      <c r="F43" s="717"/>
      <c r="G43" s="717"/>
      <c r="H43" s="717"/>
      <c r="I43" s="717"/>
      <c r="J43" s="717"/>
      <c r="K43" s="717"/>
      <c r="L43" s="717"/>
      <c r="M43" s="718"/>
    </row>
    <row r="44" spans="4:13" ht="15" hidden="1" customHeight="1" x14ac:dyDescent="0.25">
      <c r="D44" s="693"/>
      <c r="E44" s="717"/>
      <c r="F44" s="717"/>
      <c r="G44" s="717"/>
      <c r="H44" s="717"/>
      <c r="I44" s="717"/>
      <c r="J44" s="717"/>
      <c r="K44" s="717"/>
      <c r="L44" s="717"/>
      <c r="M44" s="718"/>
    </row>
    <row r="45" spans="4:13" ht="15" hidden="1" customHeight="1" x14ac:dyDescent="0.25">
      <c r="D45" s="693"/>
      <c r="E45" s="717"/>
      <c r="F45" s="717"/>
      <c r="G45" s="717"/>
      <c r="H45" s="717"/>
      <c r="I45" s="717"/>
      <c r="J45" s="717"/>
      <c r="K45" s="717"/>
      <c r="L45" s="717"/>
      <c r="M45" s="718"/>
    </row>
    <row r="46" spans="4:13" ht="7.5" hidden="1" customHeight="1" x14ac:dyDescent="0.25">
      <c r="D46" s="722"/>
      <c r="E46" s="723"/>
      <c r="F46" s="723"/>
      <c r="G46" s="723"/>
      <c r="H46" s="723"/>
      <c r="I46" s="723"/>
      <c r="J46" s="723"/>
      <c r="K46" s="723"/>
      <c r="L46" s="723"/>
      <c r="M46" s="724"/>
    </row>
    <row r="47" spans="4:13" ht="15" hidden="1" customHeight="1" x14ac:dyDescent="0.25">
      <c r="D47" s="693" t="s">
        <v>40</v>
      </c>
      <c r="E47" s="717" t="s">
        <v>236</v>
      </c>
      <c r="F47" s="717"/>
      <c r="G47" s="717"/>
      <c r="H47" s="717"/>
      <c r="I47" s="717"/>
      <c r="J47" s="717"/>
      <c r="K47" s="717"/>
      <c r="L47" s="717"/>
      <c r="M47" s="718"/>
    </row>
    <row r="48" spans="4:13" ht="15" hidden="1" customHeight="1" x14ac:dyDescent="0.25">
      <c r="D48" s="693"/>
      <c r="E48" s="717"/>
      <c r="F48" s="717"/>
      <c r="G48" s="717"/>
      <c r="H48" s="717"/>
      <c r="I48" s="717"/>
      <c r="J48" s="717"/>
      <c r="K48" s="717"/>
      <c r="L48" s="717"/>
      <c r="M48" s="718"/>
    </row>
    <row r="49" spans="4:13" ht="15" hidden="1" customHeight="1" x14ac:dyDescent="0.25">
      <c r="D49" s="693"/>
      <c r="E49" s="717"/>
      <c r="F49" s="717"/>
      <c r="G49" s="717"/>
      <c r="H49" s="717"/>
      <c r="I49" s="717"/>
      <c r="J49" s="717"/>
      <c r="K49" s="717"/>
      <c r="L49" s="717"/>
      <c r="M49" s="718"/>
    </row>
    <row r="50" spans="4:13" ht="7.5" hidden="1" customHeight="1" x14ac:dyDescent="0.25">
      <c r="D50" s="722"/>
      <c r="E50" s="723"/>
      <c r="F50" s="723"/>
      <c r="G50" s="723"/>
      <c r="H50" s="723"/>
      <c r="I50" s="723"/>
      <c r="J50" s="723"/>
      <c r="K50" s="723"/>
      <c r="L50" s="723"/>
      <c r="M50" s="724"/>
    </row>
    <row r="51" spans="4:13" ht="15" hidden="1" customHeight="1" x14ac:dyDescent="0.25">
      <c r="D51" s="693" t="s">
        <v>55</v>
      </c>
      <c r="E51" s="694" t="s">
        <v>249</v>
      </c>
      <c r="F51" s="694"/>
      <c r="G51" s="694"/>
      <c r="H51" s="694"/>
      <c r="I51" s="694"/>
      <c r="J51" s="694"/>
      <c r="K51" s="694"/>
      <c r="L51" s="694"/>
      <c r="M51" s="695"/>
    </row>
    <row r="52" spans="4:13" ht="15" hidden="1" customHeight="1" x14ac:dyDescent="0.25">
      <c r="D52" s="693"/>
      <c r="E52" s="694"/>
      <c r="F52" s="694"/>
      <c r="G52" s="694"/>
      <c r="H52" s="694"/>
      <c r="I52" s="694"/>
      <c r="J52" s="694"/>
      <c r="K52" s="694"/>
      <c r="L52" s="694"/>
      <c r="M52" s="695"/>
    </row>
    <row r="53" spans="4:13" ht="17.25" hidden="1" customHeight="1" x14ac:dyDescent="0.25">
      <c r="D53" s="693"/>
      <c r="E53" s="694"/>
      <c r="F53" s="694"/>
      <c r="G53" s="694"/>
      <c r="H53" s="694"/>
      <c r="I53" s="694"/>
      <c r="J53" s="694"/>
      <c r="K53" s="694"/>
      <c r="L53" s="694"/>
      <c r="M53" s="695"/>
    </row>
    <row r="54" spans="4:13" ht="7.5" hidden="1" customHeight="1" x14ac:dyDescent="0.25">
      <c r="D54" s="722"/>
      <c r="E54" s="723"/>
      <c r="F54" s="723"/>
      <c r="G54" s="723"/>
      <c r="H54" s="723"/>
      <c r="I54" s="723"/>
      <c r="J54" s="723"/>
      <c r="K54" s="723"/>
      <c r="L54" s="723"/>
      <c r="M54" s="724"/>
    </row>
    <row r="55" spans="4:13" ht="15" hidden="1" customHeight="1" x14ac:dyDescent="0.25">
      <c r="D55" s="693" t="s">
        <v>56</v>
      </c>
      <c r="E55" s="694" t="s">
        <v>237</v>
      </c>
      <c r="F55" s="694"/>
      <c r="G55" s="694"/>
      <c r="H55" s="694"/>
      <c r="I55" s="694"/>
      <c r="J55" s="694"/>
      <c r="K55" s="694"/>
      <c r="L55" s="694"/>
      <c r="M55" s="695"/>
    </row>
    <row r="56" spans="4:13" ht="15" hidden="1" customHeight="1" x14ac:dyDescent="0.25">
      <c r="D56" s="693"/>
      <c r="E56" s="694"/>
      <c r="F56" s="694"/>
      <c r="G56" s="694"/>
      <c r="H56" s="694"/>
      <c r="I56" s="694"/>
      <c r="J56" s="694"/>
      <c r="K56" s="694"/>
      <c r="L56" s="694"/>
      <c r="M56" s="695"/>
    </row>
    <row r="57" spans="4:13" ht="15" hidden="1" customHeight="1" x14ac:dyDescent="0.25">
      <c r="D57" s="693"/>
      <c r="E57" s="694"/>
      <c r="F57" s="694"/>
      <c r="G57" s="694"/>
      <c r="H57" s="694"/>
      <c r="I57" s="694"/>
      <c r="J57" s="694"/>
      <c r="K57" s="694"/>
      <c r="L57" s="694"/>
      <c r="M57" s="695"/>
    </row>
    <row r="58" spans="4:13" ht="7.5" hidden="1" customHeight="1" x14ac:dyDescent="0.25">
      <c r="D58" s="722"/>
      <c r="E58" s="723"/>
      <c r="F58" s="723"/>
      <c r="G58" s="723"/>
      <c r="H58" s="723"/>
      <c r="I58" s="723"/>
      <c r="J58" s="723"/>
      <c r="K58" s="723"/>
      <c r="L58" s="723"/>
      <c r="M58" s="724"/>
    </row>
    <row r="59" spans="4:13" ht="15" hidden="1" customHeight="1" x14ac:dyDescent="0.25">
      <c r="D59" s="693" t="s">
        <v>59</v>
      </c>
      <c r="E59" s="694" t="s">
        <v>238</v>
      </c>
      <c r="F59" s="694"/>
      <c r="G59" s="694"/>
      <c r="H59" s="694"/>
      <c r="I59" s="694"/>
      <c r="J59" s="694"/>
      <c r="K59" s="694"/>
      <c r="L59" s="694"/>
      <c r="M59" s="695"/>
    </row>
    <row r="60" spans="4:13" ht="15" hidden="1" customHeight="1" x14ac:dyDescent="0.25">
      <c r="D60" s="693"/>
      <c r="E60" s="694"/>
      <c r="F60" s="694"/>
      <c r="G60" s="694"/>
      <c r="H60" s="694"/>
      <c r="I60" s="694"/>
      <c r="J60" s="694"/>
      <c r="K60" s="694"/>
      <c r="L60" s="694"/>
      <c r="M60" s="695"/>
    </row>
    <row r="61" spans="4:13" ht="15" hidden="1" customHeight="1" x14ac:dyDescent="0.25">
      <c r="D61" s="693"/>
      <c r="E61" s="694"/>
      <c r="F61" s="694"/>
      <c r="G61" s="694"/>
      <c r="H61" s="694"/>
      <c r="I61" s="694"/>
      <c r="J61" s="694"/>
      <c r="K61" s="694"/>
      <c r="L61" s="694"/>
      <c r="M61" s="695"/>
    </row>
    <row r="62" spans="4:13" ht="7.5" hidden="1" customHeight="1" x14ac:dyDescent="0.25">
      <c r="D62" s="722"/>
      <c r="E62" s="723"/>
      <c r="F62" s="723"/>
      <c r="G62" s="723"/>
      <c r="H62" s="723"/>
      <c r="I62" s="723"/>
      <c r="J62" s="723"/>
      <c r="K62" s="723"/>
      <c r="L62" s="723"/>
      <c r="M62" s="724"/>
    </row>
    <row r="63" spans="4:13" ht="15" hidden="1" customHeight="1" x14ac:dyDescent="0.25">
      <c r="D63" s="693" t="s">
        <v>79</v>
      </c>
      <c r="E63" s="694" t="s">
        <v>240</v>
      </c>
      <c r="F63" s="694"/>
      <c r="G63" s="694"/>
      <c r="H63" s="694"/>
      <c r="I63" s="694"/>
      <c r="J63" s="694"/>
      <c r="K63" s="694"/>
      <c r="L63" s="694"/>
      <c r="M63" s="695"/>
    </row>
    <row r="64" spans="4:13" ht="15" hidden="1" customHeight="1" x14ac:dyDescent="0.25">
      <c r="D64" s="693"/>
      <c r="E64" s="694"/>
      <c r="F64" s="694"/>
      <c r="G64" s="694"/>
      <c r="H64" s="694"/>
      <c r="I64" s="694"/>
      <c r="J64" s="694"/>
      <c r="K64" s="694"/>
      <c r="L64" s="694"/>
      <c r="M64" s="695"/>
    </row>
    <row r="65" spans="4:13" ht="21.75" hidden="1" customHeight="1" x14ac:dyDescent="0.25">
      <c r="D65" s="693"/>
      <c r="E65" s="694"/>
      <c r="F65" s="694"/>
      <c r="G65" s="694"/>
      <c r="H65" s="694"/>
      <c r="I65" s="694"/>
      <c r="J65" s="694"/>
      <c r="K65" s="694"/>
      <c r="L65" s="694"/>
      <c r="M65" s="695"/>
    </row>
    <row r="66" spans="4:13" ht="7.5" hidden="1" customHeight="1" x14ac:dyDescent="0.25">
      <c r="D66" s="722"/>
      <c r="E66" s="723"/>
      <c r="F66" s="723"/>
      <c r="G66" s="723"/>
      <c r="H66" s="723"/>
      <c r="I66" s="723"/>
      <c r="J66" s="723"/>
      <c r="K66" s="723"/>
      <c r="L66" s="723"/>
      <c r="M66" s="724"/>
    </row>
    <row r="67" spans="4:13" ht="15" hidden="1" customHeight="1" x14ac:dyDescent="0.25">
      <c r="D67" s="693" t="s">
        <v>80</v>
      </c>
      <c r="E67" s="694" t="s">
        <v>241</v>
      </c>
      <c r="F67" s="694"/>
      <c r="G67" s="694"/>
      <c r="H67" s="694"/>
      <c r="I67" s="694"/>
      <c r="J67" s="694"/>
      <c r="K67" s="694"/>
      <c r="L67" s="694"/>
      <c r="M67" s="695"/>
    </row>
    <row r="68" spans="4:13" ht="15" hidden="1" customHeight="1" x14ac:dyDescent="0.25">
      <c r="D68" s="693"/>
      <c r="E68" s="694"/>
      <c r="F68" s="694"/>
      <c r="G68" s="694"/>
      <c r="H68" s="694"/>
      <c r="I68" s="694"/>
      <c r="J68" s="694"/>
      <c r="K68" s="694"/>
      <c r="L68" s="694"/>
      <c r="M68" s="695"/>
    </row>
    <row r="69" spans="4:13" ht="38.25" hidden="1" customHeight="1" x14ac:dyDescent="0.25">
      <c r="D69" s="693"/>
      <c r="E69" s="694"/>
      <c r="F69" s="694"/>
      <c r="G69" s="694"/>
      <c r="H69" s="694"/>
      <c r="I69" s="694"/>
      <c r="J69" s="694"/>
      <c r="K69" s="694"/>
      <c r="L69" s="694"/>
      <c r="M69" s="695"/>
    </row>
    <row r="70" spans="4:13" ht="7.5" hidden="1" customHeight="1" x14ac:dyDescent="0.25">
      <c r="D70" s="722"/>
      <c r="E70" s="723"/>
      <c r="F70" s="723"/>
      <c r="G70" s="723"/>
      <c r="H70" s="723"/>
      <c r="I70" s="723"/>
      <c r="J70" s="723"/>
      <c r="K70" s="723"/>
      <c r="L70" s="723"/>
      <c r="M70" s="724"/>
    </row>
    <row r="71" spans="4:13" ht="15" hidden="1" customHeight="1" x14ac:dyDescent="0.25">
      <c r="D71" s="693" t="s">
        <v>242</v>
      </c>
      <c r="E71" s="694" t="s">
        <v>243</v>
      </c>
      <c r="F71" s="694"/>
      <c r="G71" s="694"/>
      <c r="H71" s="694"/>
      <c r="I71" s="694"/>
      <c r="J71" s="694"/>
      <c r="K71" s="694"/>
      <c r="L71" s="694"/>
      <c r="M71" s="695"/>
    </row>
    <row r="72" spans="4:13" ht="15" hidden="1" customHeight="1" x14ac:dyDescent="0.25">
      <c r="D72" s="693"/>
      <c r="E72" s="694"/>
      <c r="F72" s="694"/>
      <c r="G72" s="694"/>
      <c r="H72" s="694"/>
      <c r="I72" s="694"/>
      <c r="J72" s="694"/>
      <c r="K72" s="694"/>
      <c r="L72" s="694"/>
      <c r="M72" s="695"/>
    </row>
    <row r="73" spans="4:13" ht="19.5" hidden="1" customHeight="1" x14ac:dyDescent="0.25">
      <c r="D73" s="693"/>
      <c r="E73" s="694"/>
      <c r="F73" s="694"/>
      <c r="G73" s="694"/>
      <c r="H73" s="694"/>
      <c r="I73" s="694"/>
      <c r="J73" s="694"/>
      <c r="K73" s="694"/>
      <c r="L73" s="694"/>
      <c r="M73" s="695"/>
    </row>
    <row r="74" spans="4:13" ht="15" hidden="1" customHeight="1" x14ac:dyDescent="0.25">
      <c r="D74" s="393"/>
      <c r="E74" s="394"/>
      <c r="F74" s="394"/>
      <c r="G74" s="394"/>
      <c r="H74" s="394"/>
      <c r="I74" s="394"/>
      <c r="J74" s="394"/>
      <c r="K74" s="394"/>
      <c r="L74" s="394"/>
      <c r="M74" s="395"/>
    </row>
  </sheetData>
  <sheetProtection sheet="1" formatCells="0" insertColumns="0" insertRows="0" selectLockedCells="1"/>
  <mergeCells count="55">
    <mergeCell ref="E6:E7"/>
    <mergeCell ref="F6:G7"/>
    <mergeCell ref="H6:I7"/>
    <mergeCell ref="B3:H3"/>
    <mergeCell ref="I3:O3"/>
    <mergeCell ref="B4:M4"/>
    <mergeCell ref="N4:O4"/>
    <mergeCell ref="B5:M5"/>
    <mergeCell ref="N5:O5"/>
    <mergeCell ref="D31:D33"/>
    <mergeCell ref="E31:M33"/>
    <mergeCell ref="J6:J19"/>
    <mergeCell ref="K6:K7"/>
    <mergeCell ref="L6:M7"/>
    <mergeCell ref="A24:T24"/>
    <mergeCell ref="D27:M27"/>
    <mergeCell ref="D28:M28"/>
    <mergeCell ref="D29:M29"/>
    <mergeCell ref="D30:M30"/>
    <mergeCell ref="N6:N7"/>
    <mergeCell ref="O6:O7"/>
    <mergeCell ref="P22:Q22"/>
    <mergeCell ref="B6:B7"/>
    <mergeCell ref="C6:C7"/>
    <mergeCell ref="D6:D7"/>
    <mergeCell ref="D34:M34"/>
    <mergeCell ref="D35:D37"/>
    <mergeCell ref="E35:M37"/>
    <mergeCell ref="D38:M38"/>
    <mergeCell ref="D39:D41"/>
    <mergeCell ref="E39:M41"/>
    <mergeCell ref="D42:M42"/>
    <mergeCell ref="D43:D45"/>
    <mergeCell ref="E43:M45"/>
    <mergeCell ref="D46:M46"/>
    <mergeCell ref="D47:D49"/>
    <mergeCell ref="E47:M49"/>
    <mergeCell ref="D50:M50"/>
    <mergeCell ref="D51:D53"/>
    <mergeCell ref="E51:M53"/>
    <mergeCell ref="D54:M54"/>
    <mergeCell ref="D55:D57"/>
    <mergeCell ref="E55:M57"/>
    <mergeCell ref="D58:M58"/>
    <mergeCell ref="D59:D61"/>
    <mergeCell ref="E59:M61"/>
    <mergeCell ref="D62:M62"/>
    <mergeCell ref="D63:D65"/>
    <mergeCell ref="E63:M65"/>
    <mergeCell ref="D66:M66"/>
    <mergeCell ref="D67:D69"/>
    <mergeCell ref="E67:M69"/>
    <mergeCell ref="D70:M70"/>
    <mergeCell ref="D71:D73"/>
    <mergeCell ref="E71:M7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361"/>
  <sheetViews>
    <sheetView showGridLines="0" zoomScale="80" zoomScaleNormal="80" workbookViewId="0">
      <selection activeCell="F19" sqref="F19:F23"/>
    </sheetView>
  </sheetViews>
  <sheetFormatPr defaultColWidth="0" defaultRowHeight="15" zeroHeight="1" x14ac:dyDescent="0.25"/>
  <cols>
    <col min="1" max="1" width="11.5703125" style="33" customWidth="1"/>
    <col min="2" max="2" width="13.85546875" style="33" customWidth="1"/>
    <col min="3" max="3" width="13.7109375" style="34" customWidth="1"/>
    <col min="4" max="4" width="23.5703125" style="33" customWidth="1"/>
    <col min="5" max="5" width="13.28515625" style="33" customWidth="1"/>
    <col min="6" max="6" width="22.5703125" style="33" customWidth="1"/>
    <col min="7" max="7" width="23" style="33" customWidth="1"/>
    <col min="8" max="8" width="29.85546875" style="35" customWidth="1"/>
    <col min="9" max="9" width="21" style="33" bestFit="1" customWidth="1"/>
    <col min="10" max="10" width="12.140625" style="33" customWidth="1"/>
    <col min="11" max="11" width="10.42578125" style="33" customWidth="1"/>
    <col min="12" max="12" width="18.140625" style="33" customWidth="1"/>
    <col min="13" max="13" width="22.28515625" style="33" customWidth="1"/>
    <col min="14" max="14" width="17.140625" style="33" customWidth="1"/>
    <col min="15" max="16" width="9.140625" style="33" customWidth="1"/>
    <col min="17" max="27" width="9.140625" style="33" hidden="1" customWidth="1"/>
    <col min="28" max="28" width="11.140625" style="33" hidden="1" customWidth="1"/>
    <col min="29" max="16384" width="9.140625" style="33" hidden="1"/>
  </cols>
  <sheetData>
    <row r="1" spans="1:14" ht="21.75" thickBot="1" x14ac:dyDescent="0.4">
      <c r="A1" s="429" t="s">
        <v>78</v>
      </c>
      <c r="B1" s="430"/>
      <c r="C1" s="430"/>
      <c r="D1" s="430"/>
      <c r="E1" s="430"/>
      <c r="F1" s="430"/>
      <c r="G1" s="430"/>
      <c r="H1" s="430"/>
      <c r="I1" s="430"/>
      <c r="J1" s="430"/>
      <c r="K1" s="430"/>
      <c r="L1" s="430"/>
      <c r="M1" s="430"/>
      <c r="N1" s="431"/>
    </row>
    <row r="2" spans="1:14" s="271" customFormat="1" ht="51.6" customHeight="1" x14ac:dyDescent="0.25">
      <c r="A2" s="432" t="s">
        <v>68</v>
      </c>
      <c r="B2" s="432"/>
      <c r="C2" s="432"/>
      <c r="D2" s="432"/>
      <c r="E2" s="432"/>
      <c r="F2" s="432"/>
      <c r="G2" s="432"/>
      <c r="H2" s="432"/>
      <c r="I2" s="432"/>
      <c r="J2" s="432"/>
      <c r="K2" s="432"/>
      <c r="L2" s="432"/>
      <c r="M2" s="432"/>
      <c r="N2" s="432"/>
    </row>
    <row r="3" spans="1:14" s="271" customFormat="1" ht="15" customHeight="1" thickBot="1" x14ac:dyDescent="0.3">
      <c r="A3" s="433"/>
      <c r="B3" s="433"/>
      <c r="C3" s="433"/>
      <c r="D3" s="433"/>
      <c r="E3" s="433"/>
      <c r="F3" s="433"/>
      <c r="G3" s="433"/>
      <c r="H3" s="433"/>
      <c r="I3" s="433"/>
      <c r="J3" s="433"/>
      <c r="K3" s="433"/>
      <c r="L3" s="433"/>
      <c r="M3" s="433"/>
      <c r="N3" s="433"/>
    </row>
    <row r="4" spans="1:14" ht="32.25" x14ac:dyDescent="0.5">
      <c r="A4" s="434" t="s">
        <v>71</v>
      </c>
      <c r="B4" s="435"/>
      <c r="C4" s="435"/>
      <c r="D4" s="435"/>
      <c r="E4" s="435"/>
      <c r="F4" s="435"/>
      <c r="G4" s="435"/>
      <c r="H4" s="435"/>
      <c r="I4" s="435"/>
      <c r="J4" s="435"/>
      <c r="K4" s="435"/>
      <c r="L4" s="435"/>
      <c r="M4" s="435"/>
      <c r="N4" s="436"/>
    </row>
    <row r="5" spans="1:14" ht="9" customHeight="1" x14ac:dyDescent="0.25">
      <c r="A5" s="36"/>
      <c r="B5" s="38"/>
      <c r="C5" s="37"/>
      <c r="D5" s="38"/>
      <c r="E5" s="38"/>
      <c r="F5" s="38"/>
      <c r="G5" s="38"/>
      <c r="H5" s="39"/>
      <c r="I5" s="38"/>
      <c r="J5" s="38"/>
      <c r="K5" s="38"/>
      <c r="L5" s="38"/>
      <c r="M5" s="38"/>
      <c r="N5" s="40"/>
    </row>
    <row r="6" spans="1:14" ht="42.6" customHeight="1" thickBot="1" x14ac:dyDescent="0.3">
      <c r="A6" s="210" t="s">
        <v>12</v>
      </c>
      <c r="B6" s="217"/>
      <c r="C6" s="227" t="s">
        <v>11</v>
      </c>
      <c r="D6" s="227" t="s">
        <v>10</v>
      </c>
      <c r="E6" s="227" t="s">
        <v>25</v>
      </c>
      <c r="F6" s="211" t="s">
        <v>13</v>
      </c>
      <c r="G6" s="212" t="s">
        <v>26</v>
      </c>
      <c r="H6" s="213" t="s">
        <v>87</v>
      </c>
      <c r="I6" s="228"/>
      <c r="J6" s="437" t="s">
        <v>90</v>
      </c>
      <c r="K6" s="437"/>
      <c r="L6" s="227" t="s">
        <v>88</v>
      </c>
      <c r="M6" s="43"/>
      <c r="N6" s="40"/>
    </row>
    <row r="7" spans="1:14" x14ac:dyDescent="0.25">
      <c r="A7" s="438" t="s">
        <v>308</v>
      </c>
      <c r="B7" s="441" t="s">
        <v>304</v>
      </c>
      <c r="C7" s="444" t="s">
        <v>325</v>
      </c>
      <c r="D7" s="276" t="s">
        <v>0</v>
      </c>
      <c r="E7" s="277">
        <v>0.44</v>
      </c>
      <c r="F7" s="444"/>
      <c r="G7" s="447"/>
      <c r="H7" s="450"/>
      <c r="I7" s="447"/>
      <c r="J7" s="472"/>
      <c r="K7" s="473"/>
      <c r="L7" s="476"/>
      <c r="M7" s="46"/>
      <c r="N7" s="40"/>
    </row>
    <row r="8" spans="1:14" x14ac:dyDescent="0.25">
      <c r="A8" s="439"/>
      <c r="B8" s="442"/>
      <c r="C8" s="445"/>
      <c r="D8" s="21" t="s">
        <v>1</v>
      </c>
      <c r="E8" s="22">
        <v>0.37</v>
      </c>
      <c r="F8" s="445"/>
      <c r="G8" s="448"/>
      <c r="H8" s="451"/>
      <c r="I8" s="448"/>
      <c r="J8" s="474"/>
      <c r="K8" s="475"/>
      <c r="L8" s="477"/>
      <c r="M8" s="46"/>
      <c r="N8" s="40"/>
    </row>
    <row r="9" spans="1:14" x14ac:dyDescent="0.25">
      <c r="A9" s="439"/>
      <c r="B9" s="442"/>
      <c r="C9" s="445"/>
      <c r="D9" s="21" t="s">
        <v>2</v>
      </c>
      <c r="E9" s="22">
        <v>0.05</v>
      </c>
      <c r="F9" s="445"/>
      <c r="G9" s="448"/>
      <c r="H9" s="451"/>
      <c r="I9" s="448"/>
      <c r="J9" s="474"/>
      <c r="K9" s="475"/>
      <c r="L9" s="477"/>
      <c r="M9" s="46"/>
      <c r="N9" s="40"/>
    </row>
    <row r="10" spans="1:14" x14ac:dyDescent="0.25">
      <c r="A10" s="439"/>
      <c r="B10" s="442"/>
      <c r="C10" s="445"/>
      <c r="D10" s="21" t="s">
        <v>3</v>
      </c>
      <c r="E10" s="22">
        <v>0.12</v>
      </c>
      <c r="F10" s="445"/>
      <c r="G10" s="448"/>
      <c r="H10" s="451"/>
      <c r="I10" s="448"/>
      <c r="J10" s="474"/>
      <c r="K10" s="475"/>
      <c r="L10" s="477"/>
      <c r="M10" s="46"/>
      <c r="N10" s="40"/>
    </row>
    <row r="11" spans="1:14" x14ac:dyDescent="0.25">
      <c r="A11" s="439"/>
      <c r="B11" s="442"/>
      <c r="C11" s="445"/>
      <c r="D11" s="44"/>
      <c r="E11" s="45"/>
      <c r="F11" s="446"/>
      <c r="G11" s="449"/>
      <c r="H11" s="452"/>
      <c r="I11" s="448"/>
      <c r="J11" s="474"/>
      <c r="K11" s="475"/>
      <c r="L11" s="477"/>
      <c r="M11" s="46"/>
      <c r="N11" s="40"/>
    </row>
    <row r="12" spans="1:14" ht="17.25" x14ac:dyDescent="0.3">
      <c r="A12" s="439"/>
      <c r="B12" s="443"/>
      <c r="C12" s="446"/>
      <c r="D12" s="82" t="s">
        <v>4</v>
      </c>
      <c r="E12" s="32">
        <f>SUM(E7:E11)</f>
        <v>0.98000000000000009</v>
      </c>
      <c r="F12" s="214"/>
      <c r="G12" s="44">
        <v>25</v>
      </c>
      <c r="H12" s="84">
        <f>E12*G12</f>
        <v>24.500000000000004</v>
      </c>
      <c r="I12" s="448"/>
      <c r="J12" s="455">
        <v>2</v>
      </c>
      <c r="K12" s="478"/>
      <c r="L12" s="220">
        <f>G12*J12</f>
        <v>50</v>
      </c>
      <c r="M12" s="47"/>
      <c r="N12" s="40"/>
    </row>
    <row r="13" spans="1:14" ht="17.25" x14ac:dyDescent="0.3">
      <c r="A13" s="439"/>
      <c r="B13" s="456" t="s">
        <v>305</v>
      </c>
      <c r="C13" s="457" t="s">
        <v>337</v>
      </c>
      <c r="D13" s="21" t="s">
        <v>338</v>
      </c>
      <c r="E13" s="22">
        <v>0.43</v>
      </c>
      <c r="F13" s="479"/>
      <c r="G13" s="460"/>
      <c r="H13" s="463"/>
      <c r="I13" s="448"/>
      <c r="J13" s="466"/>
      <c r="K13" s="467"/>
      <c r="L13" s="480"/>
      <c r="M13" s="47"/>
      <c r="N13" s="40"/>
    </row>
    <row r="14" spans="1:14" ht="17.25" x14ac:dyDescent="0.3">
      <c r="A14" s="439"/>
      <c r="B14" s="456"/>
      <c r="C14" s="457"/>
      <c r="D14" s="21" t="s">
        <v>1</v>
      </c>
      <c r="E14" s="22">
        <v>0.37</v>
      </c>
      <c r="F14" s="445"/>
      <c r="G14" s="461"/>
      <c r="H14" s="464"/>
      <c r="I14" s="448"/>
      <c r="J14" s="468"/>
      <c r="K14" s="469"/>
      <c r="L14" s="481"/>
      <c r="M14" s="47"/>
      <c r="N14" s="40"/>
    </row>
    <row r="15" spans="1:14" ht="17.25" x14ac:dyDescent="0.3">
      <c r="A15" s="439"/>
      <c r="B15" s="456"/>
      <c r="C15" s="457"/>
      <c r="D15" s="21" t="s">
        <v>5</v>
      </c>
      <c r="E15" s="22">
        <v>0.09</v>
      </c>
      <c r="F15" s="445"/>
      <c r="G15" s="461"/>
      <c r="H15" s="464"/>
      <c r="I15" s="448"/>
      <c r="J15" s="468"/>
      <c r="K15" s="469"/>
      <c r="L15" s="481"/>
      <c r="M15" s="47"/>
      <c r="N15" s="40"/>
    </row>
    <row r="16" spans="1:14" ht="17.25" x14ac:dyDescent="0.3">
      <c r="A16" s="439"/>
      <c r="B16" s="456"/>
      <c r="C16" s="457"/>
      <c r="D16" s="230"/>
      <c r="E16" s="231"/>
      <c r="F16" s="445"/>
      <c r="G16" s="461"/>
      <c r="H16" s="464"/>
      <c r="I16" s="448"/>
      <c r="J16" s="468"/>
      <c r="K16" s="469"/>
      <c r="L16" s="481"/>
      <c r="M16" s="47"/>
      <c r="N16" s="40"/>
    </row>
    <row r="17" spans="1:14" ht="17.25" x14ac:dyDescent="0.3">
      <c r="A17" s="439"/>
      <c r="B17" s="456"/>
      <c r="C17" s="457"/>
      <c r="D17" s="230"/>
      <c r="E17" s="231"/>
      <c r="F17" s="446"/>
      <c r="G17" s="462"/>
      <c r="H17" s="465"/>
      <c r="I17" s="448"/>
      <c r="J17" s="470"/>
      <c r="K17" s="471"/>
      <c r="L17" s="482"/>
      <c r="M17" s="47"/>
      <c r="N17" s="40"/>
    </row>
    <row r="18" spans="1:14" ht="17.25" x14ac:dyDescent="0.3">
      <c r="A18" s="439"/>
      <c r="B18" s="456"/>
      <c r="C18" s="457"/>
      <c r="D18" s="82" t="s">
        <v>4</v>
      </c>
      <c r="E18" s="32">
        <f>SUM(E13:E17)</f>
        <v>0.89</v>
      </c>
      <c r="F18" s="216"/>
      <c r="G18" s="78">
        <v>15</v>
      </c>
      <c r="H18" s="215">
        <f>E18*G18</f>
        <v>13.35</v>
      </c>
      <c r="I18" s="448"/>
      <c r="J18" s="454">
        <v>2</v>
      </c>
      <c r="K18" s="455"/>
      <c r="L18" s="220">
        <f>G18*J18</f>
        <v>30</v>
      </c>
      <c r="M18" s="47"/>
      <c r="N18" s="40"/>
    </row>
    <row r="19" spans="1:14" ht="17.25" x14ac:dyDescent="0.3">
      <c r="A19" s="439"/>
      <c r="B19" s="456" t="s">
        <v>306</v>
      </c>
      <c r="C19" s="457"/>
      <c r="D19" s="230"/>
      <c r="E19" s="231"/>
      <c r="F19" s="458"/>
      <c r="G19" s="460"/>
      <c r="H19" s="463"/>
      <c r="I19" s="448"/>
      <c r="J19" s="466"/>
      <c r="K19" s="467"/>
      <c r="L19" s="480"/>
      <c r="M19" s="47"/>
      <c r="N19" s="40"/>
    </row>
    <row r="20" spans="1:14" ht="17.25" x14ac:dyDescent="0.3">
      <c r="A20" s="439"/>
      <c r="B20" s="456"/>
      <c r="C20" s="457"/>
      <c r="D20" s="230"/>
      <c r="E20" s="231"/>
      <c r="F20" s="459"/>
      <c r="G20" s="461"/>
      <c r="H20" s="464"/>
      <c r="I20" s="448"/>
      <c r="J20" s="468"/>
      <c r="K20" s="469"/>
      <c r="L20" s="481"/>
      <c r="M20" s="47"/>
      <c r="N20" s="40"/>
    </row>
    <row r="21" spans="1:14" ht="17.25" x14ac:dyDescent="0.3">
      <c r="A21" s="439"/>
      <c r="B21" s="456"/>
      <c r="C21" s="457"/>
      <c r="D21" s="230"/>
      <c r="E21" s="231"/>
      <c r="F21" s="459"/>
      <c r="G21" s="461"/>
      <c r="H21" s="464"/>
      <c r="I21" s="448"/>
      <c r="J21" s="468"/>
      <c r="K21" s="469"/>
      <c r="L21" s="481"/>
      <c r="M21" s="47"/>
      <c r="N21" s="40"/>
    </row>
    <row r="22" spans="1:14" ht="17.25" x14ac:dyDescent="0.3">
      <c r="A22" s="439"/>
      <c r="B22" s="456"/>
      <c r="C22" s="457"/>
      <c r="D22" s="230"/>
      <c r="E22" s="231"/>
      <c r="F22" s="459"/>
      <c r="G22" s="461"/>
      <c r="H22" s="464"/>
      <c r="I22" s="448"/>
      <c r="J22" s="468"/>
      <c r="K22" s="469"/>
      <c r="L22" s="481"/>
      <c r="M22" s="47"/>
      <c r="N22" s="40"/>
    </row>
    <row r="23" spans="1:14" ht="17.25" x14ac:dyDescent="0.3">
      <c r="A23" s="439"/>
      <c r="B23" s="456"/>
      <c r="C23" s="457"/>
      <c r="D23" s="230"/>
      <c r="E23" s="231"/>
      <c r="F23" s="459"/>
      <c r="G23" s="462"/>
      <c r="H23" s="465"/>
      <c r="I23" s="448"/>
      <c r="J23" s="470"/>
      <c r="K23" s="471"/>
      <c r="L23" s="482"/>
      <c r="M23" s="47"/>
      <c r="N23" s="40"/>
    </row>
    <row r="24" spans="1:14" ht="17.25" x14ac:dyDescent="0.3">
      <c r="A24" s="439"/>
      <c r="B24" s="456"/>
      <c r="C24" s="457"/>
      <c r="D24" s="82" t="s">
        <v>4</v>
      </c>
      <c r="E24" s="32">
        <f>SUM(E19:E23)</f>
        <v>0</v>
      </c>
      <c r="F24" s="216"/>
      <c r="G24" s="78"/>
      <c r="H24" s="215">
        <f>E24*G24</f>
        <v>0</v>
      </c>
      <c r="I24" s="448"/>
      <c r="J24" s="454"/>
      <c r="K24" s="455"/>
      <c r="L24" s="220">
        <f>G24*J24</f>
        <v>0</v>
      </c>
      <c r="M24" s="47"/>
      <c r="N24" s="40"/>
    </row>
    <row r="25" spans="1:14" ht="17.25" x14ac:dyDescent="0.3">
      <c r="A25" s="439"/>
      <c r="B25" s="483" t="s">
        <v>307</v>
      </c>
      <c r="C25" s="445"/>
      <c r="D25" s="230"/>
      <c r="E25" s="231"/>
      <c r="F25" s="486"/>
      <c r="G25" s="460"/>
      <c r="H25" s="463"/>
      <c r="I25" s="448"/>
      <c r="J25" s="466"/>
      <c r="K25" s="467"/>
      <c r="L25" s="480"/>
      <c r="M25" s="47"/>
      <c r="N25" s="40"/>
    </row>
    <row r="26" spans="1:14" ht="17.25" x14ac:dyDescent="0.3">
      <c r="A26" s="439"/>
      <c r="B26" s="442"/>
      <c r="C26" s="445"/>
      <c r="D26" s="230"/>
      <c r="E26" s="231"/>
      <c r="F26" s="486"/>
      <c r="G26" s="461"/>
      <c r="H26" s="464"/>
      <c r="I26" s="448"/>
      <c r="J26" s="468"/>
      <c r="K26" s="469"/>
      <c r="L26" s="481"/>
      <c r="M26" s="47"/>
      <c r="N26" s="40"/>
    </row>
    <row r="27" spans="1:14" ht="17.25" x14ac:dyDescent="0.3">
      <c r="A27" s="439"/>
      <c r="B27" s="442"/>
      <c r="C27" s="445"/>
      <c r="D27" s="230"/>
      <c r="E27" s="231"/>
      <c r="F27" s="486"/>
      <c r="G27" s="461"/>
      <c r="H27" s="464"/>
      <c r="I27" s="448"/>
      <c r="J27" s="468"/>
      <c r="K27" s="469"/>
      <c r="L27" s="481"/>
      <c r="M27" s="47"/>
      <c r="N27" s="40"/>
    </row>
    <row r="28" spans="1:14" ht="17.25" x14ac:dyDescent="0.3">
      <c r="A28" s="439"/>
      <c r="B28" s="442"/>
      <c r="C28" s="445"/>
      <c r="D28" s="230"/>
      <c r="E28" s="231"/>
      <c r="F28" s="486"/>
      <c r="G28" s="461"/>
      <c r="H28" s="464"/>
      <c r="I28" s="448"/>
      <c r="J28" s="468"/>
      <c r="K28" s="469"/>
      <c r="L28" s="481"/>
      <c r="M28" s="47"/>
      <c r="N28" s="40"/>
    </row>
    <row r="29" spans="1:14" ht="17.25" x14ac:dyDescent="0.3">
      <c r="A29" s="439"/>
      <c r="B29" s="442"/>
      <c r="C29" s="445"/>
      <c r="D29" s="230"/>
      <c r="E29" s="231"/>
      <c r="F29" s="486"/>
      <c r="G29" s="462"/>
      <c r="H29" s="465"/>
      <c r="I29" s="448"/>
      <c r="J29" s="470"/>
      <c r="K29" s="471"/>
      <c r="L29" s="482"/>
      <c r="M29" s="47"/>
      <c r="N29" s="40"/>
    </row>
    <row r="30" spans="1:14" ht="18" thickBot="1" x14ac:dyDescent="0.35">
      <c r="A30" s="440"/>
      <c r="B30" s="484"/>
      <c r="C30" s="485"/>
      <c r="D30" s="222" t="s">
        <v>4</v>
      </c>
      <c r="E30" s="223">
        <f>SUM(E25:E29)</f>
        <v>0</v>
      </c>
      <c r="F30" s="224"/>
      <c r="G30" s="225"/>
      <c r="H30" s="229">
        <f>E30*G30</f>
        <v>0</v>
      </c>
      <c r="I30" s="453"/>
      <c r="J30" s="487"/>
      <c r="K30" s="488"/>
      <c r="L30" s="226">
        <f>G30*J30</f>
        <v>0</v>
      </c>
      <c r="M30" s="47"/>
      <c r="N30" s="40"/>
    </row>
    <row r="31" spans="1:14" ht="18" thickBot="1" x14ac:dyDescent="0.35">
      <c r="A31" s="241"/>
      <c r="B31" s="242"/>
      <c r="C31" s="243"/>
      <c r="D31" s="244"/>
      <c r="E31" s="245"/>
      <c r="F31" s="246"/>
      <c r="G31" s="247"/>
      <c r="H31" s="248"/>
      <c r="I31" s="249"/>
      <c r="J31" s="250"/>
      <c r="K31" s="251"/>
      <c r="L31" s="252"/>
      <c r="M31" s="47"/>
      <c r="N31" s="40"/>
    </row>
    <row r="32" spans="1:14" x14ac:dyDescent="0.25">
      <c r="A32" s="489" t="s">
        <v>309</v>
      </c>
      <c r="B32" s="441" t="s">
        <v>304</v>
      </c>
      <c r="C32" s="444" t="s">
        <v>151</v>
      </c>
      <c r="D32" s="218" t="s">
        <v>151</v>
      </c>
      <c r="E32" s="219">
        <v>0.84</v>
      </c>
      <c r="F32" s="444"/>
      <c r="G32" s="447"/>
      <c r="H32" s="450"/>
      <c r="I32" s="447"/>
      <c r="J32" s="472"/>
      <c r="K32" s="473"/>
      <c r="L32" s="476"/>
      <c r="M32" s="46"/>
      <c r="N32" s="40"/>
    </row>
    <row r="33" spans="1:14" x14ac:dyDescent="0.25">
      <c r="A33" s="489"/>
      <c r="B33" s="442"/>
      <c r="C33" s="445"/>
      <c r="D33" s="44" t="s">
        <v>329</v>
      </c>
      <c r="E33" s="45">
        <v>0.05</v>
      </c>
      <c r="F33" s="445"/>
      <c r="G33" s="448"/>
      <c r="H33" s="451"/>
      <c r="I33" s="448"/>
      <c r="J33" s="474"/>
      <c r="K33" s="475"/>
      <c r="L33" s="477"/>
      <c r="M33" s="46"/>
      <c r="N33" s="40"/>
    </row>
    <row r="34" spans="1:14" x14ac:dyDescent="0.25">
      <c r="A34" s="489"/>
      <c r="B34" s="442"/>
      <c r="C34" s="445"/>
      <c r="D34" s="44"/>
      <c r="E34" s="45"/>
      <c r="F34" s="445"/>
      <c r="G34" s="448"/>
      <c r="H34" s="451"/>
      <c r="I34" s="448"/>
      <c r="J34" s="474"/>
      <c r="K34" s="475"/>
      <c r="L34" s="477"/>
      <c r="M34" s="46"/>
      <c r="N34" s="40"/>
    </row>
    <row r="35" spans="1:14" x14ac:dyDescent="0.25">
      <c r="A35" s="489"/>
      <c r="B35" s="442"/>
      <c r="C35" s="445"/>
      <c r="D35" s="44"/>
      <c r="E35" s="45"/>
      <c r="F35" s="445"/>
      <c r="G35" s="448"/>
      <c r="H35" s="451"/>
      <c r="I35" s="448"/>
      <c r="J35" s="474"/>
      <c r="K35" s="475"/>
      <c r="L35" s="477"/>
      <c r="M35" s="46"/>
      <c r="N35" s="40"/>
    </row>
    <row r="36" spans="1:14" x14ac:dyDescent="0.25">
      <c r="A36" s="489"/>
      <c r="B36" s="442"/>
      <c r="C36" s="445"/>
      <c r="D36" s="44"/>
      <c r="E36" s="45"/>
      <c r="F36" s="446"/>
      <c r="G36" s="449"/>
      <c r="H36" s="452"/>
      <c r="I36" s="448"/>
      <c r="J36" s="474"/>
      <c r="K36" s="475"/>
      <c r="L36" s="477"/>
      <c r="M36" s="46"/>
      <c r="N36" s="40"/>
    </row>
    <row r="37" spans="1:14" ht="17.25" x14ac:dyDescent="0.3">
      <c r="A37" s="489"/>
      <c r="B37" s="443"/>
      <c r="C37" s="446"/>
      <c r="D37" s="82" t="s">
        <v>4</v>
      </c>
      <c r="E37" s="32">
        <f>SUM(E32:E36)</f>
        <v>0.89</v>
      </c>
      <c r="F37" s="83"/>
      <c r="G37" s="44">
        <v>32</v>
      </c>
      <c r="H37" s="84">
        <f>E37*G37</f>
        <v>28.48</v>
      </c>
      <c r="I37" s="448"/>
      <c r="J37" s="455">
        <v>2</v>
      </c>
      <c r="K37" s="478"/>
      <c r="L37" s="220">
        <f>G37*J37</f>
        <v>64</v>
      </c>
      <c r="M37" s="47"/>
      <c r="N37" s="40"/>
    </row>
    <row r="38" spans="1:14" ht="17.25" x14ac:dyDescent="0.3">
      <c r="A38" s="489"/>
      <c r="B38" s="456" t="s">
        <v>305</v>
      </c>
      <c r="C38" s="457"/>
      <c r="D38" s="230"/>
      <c r="E38" s="231"/>
      <c r="F38" s="445"/>
      <c r="G38" s="460"/>
      <c r="H38" s="463"/>
      <c r="I38" s="448"/>
      <c r="J38" s="466"/>
      <c r="K38" s="467"/>
      <c r="L38" s="480"/>
      <c r="M38" s="47"/>
      <c r="N38" s="40"/>
    </row>
    <row r="39" spans="1:14" ht="17.25" x14ac:dyDescent="0.3">
      <c r="A39" s="489"/>
      <c r="B39" s="456"/>
      <c r="C39" s="457"/>
      <c r="D39" s="230"/>
      <c r="E39" s="231"/>
      <c r="F39" s="445"/>
      <c r="G39" s="461"/>
      <c r="H39" s="464"/>
      <c r="I39" s="448"/>
      <c r="J39" s="468"/>
      <c r="K39" s="469"/>
      <c r="L39" s="481"/>
      <c r="M39" s="47"/>
      <c r="N39" s="40"/>
    </row>
    <row r="40" spans="1:14" ht="17.25" x14ac:dyDescent="0.3">
      <c r="A40" s="489"/>
      <c r="B40" s="456"/>
      <c r="C40" s="457"/>
      <c r="D40" s="230"/>
      <c r="E40" s="231"/>
      <c r="F40" s="445"/>
      <c r="G40" s="461"/>
      <c r="H40" s="464"/>
      <c r="I40" s="448"/>
      <c r="J40" s="468"/>
      <c r="K40" s="469"/>
      <c r="L40" s="481"/>
      <c r="M40" s="47"/>
      <c r="N40" s="40"/>
    </row>
    <row r="41" spans="1:14" ht="17.25" x14ac:dyDescent="0.3">
      <c r="A41" s="489"/>
      <c r="B41" s="456"/>
      <c r="C41" s="457"/>
      <c r="D41" s="230"/>
      <c r="E41" s="231"/>
      <c r="F41" s="445"/>
      <c r="G41" s="461"/>
      <c r="H41" s="464"/>
      <c r="I41" s="448"/>
      <c r="J41" s="468"/>
      <c r="K41" s="469"/>
      <c r="L41" s="481"/>
      <c r="M41" s="47"/>
      <c r="N41" s="40"/>
    </row>
    <row r="42" spans="1:14" ht="17.25" x14ac:dyDescent="0.3">
      <c r="A42" s="489"/>
      <c r="B42" s="456"/>
      <c r="C42" s="457"/>
      <c r="D42" s="230"/>
      <c r="E42" s="231"/>
      <c r="F42" s="446"/>
      <c r="G42" s="462"/>
      <c r="H42" s="465"/>
      <c r="I42" s="448"/>
      <c r="J42" s="470"/>
      <c r="K42" s="471"/>
      <c r="L42" s="482"/>
      <c r="M42" s="47"/>
      <c r="N42" s="40"/>
    </row>
    <row r="43" spans="1:14" ht="17.25" x14ac:dyDescent="0.3">
      <c r="A43" s="489"/>
      <c r="B43" s="456"/>
      <c r="C43" s="457"/>
      <c r="D43" s="82" t="s">
        <v>4</v>
      </c>
      <c r="E43" s="32">
        <f>SUM(E38:E42)</f>
        <v>0</v>
      </c>
      <c r="F43" s="216"/>
      <c r="G43" s="78"/>
      <c r="H43" s="215">
        <f>E43*G43</f>
        <v>0</v>
      </c>
      <c r="I43" s="448"/>
      <c r="J43" s="454"/>
      <c r="K43" s="455"/>
      <c r="L43" s="220">
        <f>G43*J43</f>
        <v>0</v>
      </c>
      <c r="M43" s="47"/>
      <c r="N43" s="40"/>
    </row>
    <row r="44" spans="1:14" ht="17.25" x14ac:dyDescent="0.3">
      <c r="A44" s="489"/>
      <c r="B44" s="456" t="s">
        <v>306</v>
      </c>
      <c r="C44" s="457"/>
      <c r="D44" s="230"/>
      <c r="E44" s="231"/>
      <c r="F44" s="445"/>
      <c r="G44" s="460"/>
      <c r="H44" s="463"/>
      <c r="I44" s="448"/>
      <c r="J44" s="466"/>
      <c r="K44" s="467"/>
      <c r="L44" s="480"/>
      <c r="M44" s="47"/>
      <c r="N44" s="40"/>
    </row>
    <row r="45" spans="1:14" ht="17.25" x14ac:dyDescent="0.3">
      <c r="A45" s="489"/>
      <c r="B45" s="456"/>
      <c r="C45" s="457"/>
      <c r="D45" s="230"/>
      <c r="E45" s="231"/>
      <c r="F45" s="445"/>
      <c r="G45" s="461"/>
      <c r="H45" s="464"/>
      <c r="I45" s="448"/>
      <c r="J45" s="468"/>
      <c r="K45" s="469"/>
      <c r="L45" s="481"/>
      <c r="M45" s="47"/>
      <c r="N45" s="40"/>
    </row>
    <row r="46" spans="1:14" ht="17.25" x14ac:dyDescent="0.3">
      <c r="A46" s="489"/>
      <c r="B46" s="456"/>
      <c r="C46" s="457"/>
      <c r="D46" s="230"/>
      <c r="E46" s="231"/>
      <c r="F46" s="445"/>
      <c r="G46" s="461"/>
      <c r="H46" s="464"/>
      <c r="I46" s="448"/>
      <c r="J46" s="468"/>
      <c r="K46" s="469"/>
      <c r="L46" s="481"/>
      <c r="M46" s="47"/>
      <c r="N46" s="40"/>
    </row>
    <row r="47" spans="1:14" ht="17.25" x14ac:dyDescent="0.3">
      <c r="A47" s="489"/>
      <c r="B47" s="456"/>
      <c r="C47" s="457"/>
      <c r="D47" s="230"/>
      <c r="E47" s="231"/>
      <c r="F47" s="445"/>
      <c r="G47" s="461"/>
      <c r="H47" s="464"/>
      <c r="I47" s="448"/>
      <c r="J47" s="468"/>
      <c r="K47" s="469"/>
      <c r="L47" s="481"/>
      <c r="M47" s="47"/>
      <c r="N47" s="40"/>
    </row>
    <row r="48" spans="1:14" ht="17.25" x14ac:dyDescent="0.3">
      <c r="A48" s="489"/>
      <c r="B48" s="456"/>
      <c r="C48" s="457"/>
      <c r="D48" s="230"/>
      <c r="E48" s="231"/>
      <c r="F48" s="446"/>
      <c r="G48" s="462"/>
      <c r="H48" s="465"/>
      <c r="I48" s="448"/>
      <c r="J48" s="470"/>
      <c r="K48" s="471"/>
      <c r="L48" s="482"/>
      <c r="M48" s="47"/>
      <c r="N48" s="40"/>
    </row>
    <row r="49" spans="1:14" ht="17.25" x14ac:dyDescent="0.3">
      <c r="A49" s="489"/>
      <c r="B49" s="456"/>
      <c r="C49" s="457"/>
      <c r="D49" s="82" t="s">
        <v>4</v>
      </c>
      <c r="E49" s="32">
        <f>SUM(E44:E48)</f>
        <v>0</v>
      </c>
      <c r="F49" s="216"/>
      <c r="G49" s="78"/>
      <c r="H49" s="215">
        <f>E49*G49</f>
        <v>0</v>
      </c>
      <c r="I49" s="448"/>
      <c r="J49" s="454"/>
      <c r="K49" s="455"/>
      <c r="L49" s="220">
        <f>G49*J49</f>
        <v>0</v>
      </c>
      <c r="M49" s="47"/>
      <c r="N49" s="40"/>
    </row>
    <row r="50" spans="1:14" ht="17.25" x14ac:dyDescent="0.3">
      <c r="A50" s="489"/>
      <c r="B50" s="456" t="s">
        <v>307</v>
      </c>
      <c r="C50" s="457"/>
      <c r="D50" s="230"/>
      <c r="E50" s="231"/>
      <c r="F50" s="458"/>
      <c r="G50" s="460"/>
      <c r="H50" s="463"/>
      <c r="I50" s="448"/>
      <c r="J50" s="466"/>
      <c r="K50" s="467"/>
      <c r="L50" s="480"/>
      <c r="M50" s="47"/>
      <c r="N50" s="40"/>
    </row>
    <row r="51" spans="1:14" ht="17.25" x14ac:dyDescent="0.3">
      <c r="A51" s="489"/>
      <c r="B51" s="456"/>
      <c r="C51" s="457"/>
      <c r="D51" s="230"/>
      <c r="E51" s="231"/>
      <c r="F51" s="459"/>
      <c r="G51" s="461"/>
      <c r="H51" s="464"/>
      <c r="I51" s="448"/>
      <c r="J51" s="468"/>
      <c r="K51" s="469"/>
      <c r="L51" s="481"/>
      <c r="M51" s="47"/>
      <c r="N51" s="40"/>
    </row>
    <row r="52" spans="1:14" ht="17.25" x14ac:dyDescent="0.3">
      <c r="A52" s="489"/>
      <c r="B52" s="456"/>
      <c r="C52" s="457"/>
      <c r="D52" s="230"/>
      <c r="E52" s="231"/>
      <c r="F52" s="459"/>
      <c r="G52" s="461"/>
      <c r="H52" s="464"/>
      <c r="I52" s="448"/>
      <c r="J52" s="468"/>
      <c r="K52" s="469"/>
      <c r="L52" s="481"/>
      <c r="M52" s="47"/>
      <c r="N52" s="40"/>
    </row>
    <row r="53" spans="1:14" ht="17.25" x14ac:dyDescent="0.3">
      <c r="A53" s="489"/>
      <c r="B53" s="456"/>
      <c r="C53" s="457"/>
      <c r="D53" s="230"/>
      <c r="E53" s="231"/>
      <c r="F53" s="459"/>
      <c r="G53" s="461"/>
      <c r="H53" s="464"/>
      <c r="I53" s="448"/>
      <c r="J53" s="468"/>
      <c r="K53" s="469"/>
      <c r="L53" s="481"/>
      <c r="M53" s="47"/>
      <c r="N53" s="40"/>
    </row>
    <row r="54" spans="1:14" ht="17.25" x14ac:dyDescent="0.3">
      <c r="A54" s="489"/>
      <c r="B54" s="456"/>
      <c r="C54" s="457"/>
      <c r="D54" s="230"/>
      <c r="E54" s="231"/>
      <c r="F54" s="459"/>
      <c r="G54" s="462"/>
      <c r="H54" s="465"/>
      <c r="I54" s="448"/>
      <c r="J54" s="470"/>
      <c r="K54" s="471"/>
      <c r="L54" s="482"/>
      <c r="M54" s="47"/>
      <c r="N54" s="40"/>
    </row>
    <row r="55" spans="1:14" ht="18" thickBot="1" x14ac:dyDescent="0.35">
      <c r="A55" s="489"/>
      <c r="B55" s="456"/>
      <c r="C55" s="457"/>
      <c r="D55" s="82" t="s">
        <v>4</v>
      </c>
      <c r="E55" s="32">
        <f>SUM(E50:E54)</f>
        <v>0</v>
      </c>
      <c r="F55" s="216"/>
      <c r="G55" s="44"/>
      <c r="H55" s="85">
        <f>E55*G55</f>
        <v>0</v>
      </c>
      <c r="I55" s="453"/>
      <c r="J55" s="487"/>
      <c r="K55" s="488"/>
      <c r="L55" s="226">
        <f>G55*J55</f>
        <v>0</v>
      </c>
      <c r="M55" s="47"/>
      <c r="N55" s="40"/>
    </row>
    <row r="56" spans="1:14" ht="18" thickBot="1" x14ac:dyDescent="0.35">
      <c r="A56" s="241"/>
      <c r="B56" s="242"/>
      <c r="C56" s="243"/>
      <c r="D56" s="244"/>
      <c r="E56" s="245"/>
      <c r="F56" s="246"/>
      <c r="G56" s="247"/>
      <c r="H56" s="248"/>
      <c r="I56" s="249"/>
      <c r="J56" s="250"/>
      <c r="K56" s="251"/>
      <c r="L56" s="252"/>
      <c r="M56" s="47"/>
      <c r="N56" s="40"/>
    </row>
    <row r="57" spans="1:14" x14ac:dyDescent="0.25">
      <c r="A57" s="438" t="s">
        <v>310</v>
      </c>
      <c r="B57" s="441" t="s">
        <v>304</v>
      </c>
      <c r="C57" s="444" t="s">
        <v>6</v>
      </c>
      <c r="D57" s="218" t="s">
        <v>6</v>
      </c>
      <c r="E57" s="219">
        <v>0.56999999999999995</v>
      </c>
      <c r="F57" s="444" t="s">
        <v>334</v>
      </c>
      <c r="G57" s="447"/>
      <c r="H57" s="450"/>
      <c r="I57" s="447"/>
      <c r="J57" s="472"/>
      <c r="K57" s="473"/>
      <c r="L57" s="476"/>
      <c r="M57" s="46"/>
      <c r="N57" s="40"/>
    </row>
    <row r="58" spans="1:14" x14ac:dyDescent="0.25">
      <c r="A58" s="439"/>
      <c r="B58" s="442"/>
      <c r="C58" s="445"/>
      <c r="D58" s="44" t="s">
        <v>5</v>
      </c>
      <c r="E58" s="45">
        <v>0.09</v>
      </c>
      <c r="F58" s="445"/>
      <c r="G58" s="448"/>
      <c r="H58" s="451"/>
      <c r="I58" s="448"/>
      <c r="J58" s="474"/>
      <c r="K58" s="475"/>
      <c r="L58" s="477"/>
      <c r="M58" s="46"/>
      <c r="N58" s="40"/>
    </row>
    <row r="59" spans="1:14" x14ac:dyDescent="0.25">
      <c r="A59" s="439"/>
      <c r="B59" s="442"/>
      <c r="C59" s="445"/>
      <c r="D59" s="44"/>
      <c r="E59" s="45"/>
      <c r="F59" s="445"/>
      <c r="G59" s="448"/>
      <c r="H59" s="451"/>
      <c r="I59" s="448"/>
      <c r="J59" s="474"/>
      <c r="K59" s="475"/>
      <c r="L59" s="477"/>
      <c r="M59" s="46"/>
      <c r="N59" s="40"/>
    </row>
    <row r="60" spans="1:14" x14ac:dyDescent="0.25">
      <c r="A60" s="439"/>
      <c r="B60" s="442"/>
      <c r="C60" s="445"/>
      <c r="D60" s="44"/>
      <c r="E60" s="45"/>
      <c r="F60" s="445"/>
      <c r="G60" s="448"/>
      <c r="H60" s="451"/>
      <c r="I60" s="448"/>
      <c r="J60" s="474"/>
      <c r="K60" s="475"/>
      <c r="L60" s="477"/>
      <c r="M60" s="46"/>
      <c r="N60" s="40"/>
    </row>
    <row r="61" spans="1:14" x14ac:dyDescent="0.25">
      <c r="A61" s="439"/>
      <c r="B61" s="442"/>
      <c r="C61" s="445"/>
      <c r="D61" s="44"/>
      <c r="E61" s="45"/>
      <c r="F61" s="446"/>
      <c r="G61" s="449"/>
      <c r="H61" s="452"/>
      <c r="I61" s="448"/>
      <c r="J61" s="474"/>
      <c r="K61" s="475"/>
      <c r="L61" s="477"/>
      <c r="M61" s="46"/>
      <c r="N61" s="40"/>
    </row>
    <row r="62" spans="1:14" ht="17.25" x14ac:dyDescent="0.3">
      <c r="A62" s="439"/>
      <c r="B62" s="443"/>
      <c r="C62" s="446"/>
      <c r="D62" s="82" t="s">
        <v>4</v>
      </c>
      <c r="E62" s="32">
        <f>SUM(E57:E61)</f>
        <v>0.65999999999999992</v>
      </c>
      <c r="F62" s="83"/>
      <c r="G62" s="44">
        <v>27</v>
      </c>
      <c r="H62" s="84">
        <f>E62*G62</f>
        <v>17.819999999999997</v>
      </c>
      <c r="I62" s="448"/>
      <c r="J62" s="455">
        <v>2</v>
      </c>
      <c r="K62" s="478"/>
      <c r="L62" s="220">
        <f>G62*J62</f>
        <v>54</v>
      </c>
      <c r="M62" s="47"/>
      <c r="N62" s="40"/>
    </row>
    <row r="63" spans="1:14" ht="17.25" x14ac:dyDescent="0.3">
      <c r="A63" s="439"/>
      <c r="B63" s="456" t="s">
        <v>305</v>
      </c>
      <c r="C63" s="457" t="s">
        <v>328</v>
      </c>
      <c r="D63" s="230" t="s">
        <v>328</v>
      </c>
      <c r="E63" s="231">
        <v>0.69</v>
      </c>
      <c r="F63" s="458" t="s">
        <v>335</v>
      </c>
      <c r="G63" s="460"/>
      <c r="H63" s="463"/>
      <c r="I63" s="448"/>
      <c r="J63" s="466"/>
      <c r="K63" s="467"/>
      <c r="L63" s="480"/>
      <c r="M63" s="47"/>
      <c r="N63" s="40"/>
    </row>
    <row r="64" spans="1:14" ht="17.25" x14ac:dyDescent="0.3">
      <c r="A64" s="439"/>
      <c r="B64" s="456"/>
      <c r="C64" s="457"/>
      <c r="D64" s="230" t="s">
        <v>2</v>
      </c>
      <c r="E64" s="231">
        <v>0.05</v>
      </c>
      <c r="F64" s="459"/>
      <c r="G64" s="461"/>
      <c r="H64" s="464"/>
      <c r="I64" s="448"/>
      <c r="J64" s="468"/>
      <c r="K64" s="469"/>
      <c r="L64" s="481"/>
      <c r="M64" s="47"/>
      <c r="N64" s="40"/>
    </row>
    <row r="65" spans="1:14" ht="17.25" x14ac:dyDescent="0.3">
      <c r="A65" s="439"/>
      <c r="B65" s="456"/>
      <c r="C65" s="457"/>
      <c r="D65" s="230" t="s">
        <v>9</v>
      </c>
      <c r="E65" s="231">
        <v>7.0000000000000007E-2</v>
      </c>
      <c r="F65" s="459"/>
      <c r="G65" s="461"/>
      <c r="H65" s="464"/>
      <c r="I65" s="448"/>
      <c r="J65" s="468"/>
      <c r="K65" s="469"/>
      <c r="L65" s="481"/>
      <c r="M65" s="47"/>
      <c r="N65" s="40"/>
    </row>
    <row r="66" spans="1:14" ht="17.25" x14ac:dyDescent="0.3">
      <c r="A66" s="439"/>
      <c r="B66" s="456"/>
      <c r="C66" s="457"/>
      <c r="D66" s="230"/>
      <c r="E66" s="231"/>
      <c r="F66" s="459"/>
      <c r="G66" s="461"/>
      <c r="H66" s="464"/>
      <c r="I66" s="448"/>
      <c r="J66" s="468"/>
      <c r="K66" s="469"/>
      <c r="L66" s="481"/>
      <c r="M66" s="47"/>
      <c r="N66" s="40"/>
    </row>
    <row r="67" spans="1:14" ht="17.25" x14ac:dyDescent="0.3">
      <c r="A67" s="439"/>
      <c r="B67" s="456"/>
      <c r="C67" s="457"/>
      <c r="D67" s="230"/>
      <c r="E67" s="231"/>
      <c r="F67" s="459"/>
      <c r="G67" s="462"/>
      <c r="H67" s="465"/>
      <c r="I67" s="448"/>
      <c r="J67" s="470"/>
      <c r="K67" s="471"/>
      <c r="L67" s="482"/>
      <c r="M67" s="47"/>
      <c r="N67" s="40"/>
    </row>
    <row r="68" spans="1:14" ht="17.25" x14ac:dyDescent="0.3">
      <c r="A68" s="439"/>
      <c r="B68" s="456"/>
      <c r="C68" s="457"/>
      <c r="D68" s="82" t="s">
        <v>4</v>
      </c>
      <c r="E68" s="32">
        <f>SUM(E63:E67)</f>
        <v>0.81</v>
      </c>
      <c r="F68" s="216"/>
      <c r="G68" s="78">
        <v>18</v>
      </c>
      <c r="H68" s="215">
        <f>E68*G68</f>
        <v>14.580000000000002</v>
      </c>
      <c r="I68" s="448"/>
      <c r="J68" s="454">
        <v>2</v>
      </c>
      <c r="K68" s="455"/>
      <c r="L68" s="220">
        <f>G68*J68</f>
        <v>36</v>
      </c>
      <c r="M68" s="47"/>
      <c r="N68" s="40"/>
    </row>
    <row r="69" spans="1:14" ht="17.25" x14ac:dyDescent="0.3">
      <c r="A69" s="439"/>
      <c r="B69" s="456" t="s">
        <v>306</v>
      </c>
      <c r="C69" s="457"/>
      <c r="D69" s="230"/>
      <c r="E69" s="231"/>
      <c r="F69" s="458"/>
      <c r="G69" s="460"/>
      <c r="H69" s="463"/>
      <c r="I69" s="448"/>
      <c r="J69" s="466"/>
      <c r="K69" s="467"/>
      <c r="L69" s="480"/>
      <c r="M69" s="47"/>
      <c r="N69" s="40"/>
    </row>
    <row r="70" spans="1:14" ht="17.25" x14ac:dyDescent="0.3">
      <c r="A70" s="439"/>
      <c r="B70" s="456"/>
      <c r="C70" s="457"/>
      <c r="D70" s="230"/>
      <c r="E70" s="231"/>
      <c r="F70" s="459"/>
      <c r="G70" s="461"/>
      <c r="H70" s="464"/>
      <c r="I70" s="448"/>
      <c r="J70" s="468"/>
      <c r="K70" s="469"/>
      <c r="L70" s="481"/>
      <c r="M70" s="47"/>
      <c r="N70" s="40"/>
    </row>
    <row r="71" spans="1:14" ht="17.25" x14ac:dyDescent="0.3">
      <c r="A71" s="439"/>
      <c r="B71" s="456"/>
      <c r="C71" s="457"/>
      <c r="D71" s="230"/>
      <c r="E71" s="231"/>
      <c r="F71" s="459"/>
      <c r="G71" s="461"/>
      <c r="H71" s="464"/>
      <c r="I71" s="448"/>
      <c r="J71" s="468"/>
      <c r="K71" s="469"/>
      <c r="L71" s="481"/>
      <c r="M71" s="47"/>
      <c r="N71" s="40"/>
    </row>
    <row r="72" spans="1:14" ht="17.25" x14ac:dyDescent="0.3">
      <c r="A72" s="439"/>
      <c r="B72" s="456"/>
      <c r="C72" s="457"/>
      <c r="D72" s="230"/>
      <c r="E72" s="231"/>
      <c r="F72" s="459"/>
      <c r="G72" s="461"/>
      <c r="H72" s="464"/>
      <c r="I72" s="448"/>
      <c r="J72" s="468"/>
      <c r="K72" s="469"/>
      <c r="L72" s="481"/>
      <c r="M72" s="47"/>
      <c r="N72" s="40"/>
    </row>
    <row r="73" spans="1:14" ht="17.25" x14ac:dyDescent="0.3">
      <c r="A73" s="439"/>
      <c r="B73" s="456"/>
      <c r="C73" s="457"/>
      <c r="D73" s="230"/>
      <c r="E73" s="231"/>
      <c r="F73" s="459"/>
      <c r="G73" s="462"/>
      <c r="H73" s="465"/>
      <c r="I73" s="448"/>
      <c r="J73" s="470"/>
      <c r="K73" s="471"/>
      <c r="L73" s="482"/>
      <c r="M73" s="47"/>
      <c r="N73" s="40"/>
    </row>
    <row r="74" spans="1:14" ht="17.25" x14ac:dyDescent="0.3">
      <c r="A74" s="439"/>
      <c r="B74" s="456"/>
      <c r="C74" s="457"/>
      <c r="D74" s="82" t="s">
        <v>4</v>
      </c>
      <c r="E74" s="32">
        <f>SUM(E69:E73)</f>
        <v>0</v>
      </c>
      <c r="F74" s="216"/>
      <c r="G74" s="78"/>
      <c r="H74" s="215">
        <f>E74*G74</f>
        <v>0</v>
      </c>
      <c r="I74" s="448"/>
      <c r="J74" s="454"/>
      <c r="K74" s="455"/>
      <c r="L74" s="220">
        <f>G74*J74</f>
        <v>0</v>
      </c>
      <c r="M74" s="47"/>
      <c r="N74" s="40"/>
    </row>
    <row r="75" spans="1:14" ht="17.25" x14ac:dyDescent="0.3">
      <c r="A75" s="439"/>
      <c r="B75" s="483" t="s">
        <v>307</v>
      </c>
      <c r="C75" s="445"/>
      <c r="D75" s="230"/>
      <c r="E75" s="231"/>
      <c r="F75" s="486"/>
      <c r="G75" s="460"/>
      <c r="H75" s="463"/>
      <c r="I75" s="448"/>
      <c r="J75" s="466"/>
      <c r="K75" s="467"/>
      <c r="L75" s="480"/>
      <c r="M75" s="47"/>
      <c r="N75" s="40"/>
    </row>
    <row r="76" spans="1:14" ht="17.25" x14ac:dyDescent="0.3">
      <c r="A76" s="439"/>
      <c r="B76" s="442"/>
      <c r="C76" s="445"/>
      <c r="D76" s="230"/>
      <c r="E76" s="231"/>
      <c r="F76" s="486"/>
      <c r="G76" s="461"/>
      <c r="H76" s="464"/>
      <c r="I76" s="448"/>
      <c r="J76" s="468"/>
      <c r="K76" s="469"/>
      <c r="L76" s="481"/>
      <c r="M76" s="47"/>
      <c r="N76" s="40"/>
    </row>
    <row r="77" spans="1:14" ht="17.25" x14ac:dyDescent="0.3">
      <c r="A77" s="439"/>
      <c r="B77" s="442"/>
      <c r="C77" s="445"/>
      <c r="D77" s="230"/>
      <c r="E77" s="231"/>
      <c r="F77" s="486"/>
      <c r="G77" s="461"/>
      <c r="H77" s="464"/>
      <c r="I77" s="448"/>
      <c r="J77" s="468"/>
      <c r="K77" s="469"/>
      <c r="L77" s="481"/>
      <c r="M77" s="47"/>
      <c r="N77" s="40"/>
    </row>
    <row r="78" spans="1:14" ht="17.25" x14ac:dyDescent="0.3">
      <c r="A78" s="439"/>
      <c r="B78" s="442"/>
      <c r="C78" s="445"/>
      <c r="D78" s="230"/>
      <c r="E78" s="231"/>
      <c r="F78" s="486"/>
      <c r="G78" s="461"/>
      <c r="H78" s="464"/>
      <c r="I78" s="448"/>
      <c r="J78" s="468"/>
      <c r="K78" s="469"/>
      <c r="L78" s="481"/>
      <c r="M78" s="47"/>
      <c r="N78" s="40"/>
    </row>
    <row r="79" spans="1:14" ht="17.25" x14ac:dyDescent="0.3">
      <c r="A79" s="439"/>
      <c r="B79" s="442"/>
      <c r="C79" s="445"/>
      <c r="D79" s="230"/>
      <c r="E79" s="231"/>
      <c r="F79" s="486"/>
      <c r="G79" s="462"/>
      <c r="H79" s="465"/>
      <c r="I79" s="448"/>
      <c r="J79" s="470"/>
      <c r="K79" s="471"/>
      <c r="L79" s="482"/>
      <c r="M79" s="47"/>
      <c r="N79" s="40"/>
    </row>
    <row r="80" spans="1:14" ht="18" thickBot="1" x14ac:dyDescent="0.35">
      <c r="A80" s="440"/>
      <c r="B80" s="484"/>
      <c r="C80" s="485"/>
      <c r="D80" s="222" t="s">
        <v>4</v>
      </c>
      <c r="E80" s="223">
        <f>SUM(E75:E79)</f>
        <v>0</v>
      </c>
      <c r="F80" s="224"/>
      <c r="G80" s="225"/>
      <c r="H80" s="229">
        <f>E80*G80</f>
        <v>0</v>
      </c>
      <c r="I80" s="453"/>
      <c r="J80" s="487"/>
      <c r="K80" s="488"/>
      <c r="L80" s="226">
        <f>G80*J80</f>
        <v>0</v>
      </c>
      <c r="M80" s="47"/>
      <c r="N80" s="40"/>
    </row>
    <row r="81" spans="1:14" ht="18" thickBot="1" x14ac:dyDescent="0.35">
      <c r="A81" s="241"/>
      <c r="B81" s="242"/>
      <c r="C81" s="243"/>
      <c r="D81" s="244"/>
      <c r="E81" s="245"/>
      <c r="F81" s="246"/>
      <c r="G81" s="247"/>
      <c r="H81" s="248"/>
      <c r="I81" s="249"/>
      <c r="J81" s="250"/>
      <c r="K81" s="251"/>
      <c r="L81" s="252"/>
      <c r="M81" s="47"/>
      <c r="N81" s="40"/>
    </row>
    <row r="82" spans="1:14" x14ac:dyDescent="0.25">
      <c r="A82" s="438" t="s">
        <v>311</v>
      </c>
      <c r="B82" s="441" t="s">
        <v>304</v>
      </c>
      <c r="C82" s="444"/>
      <c r="D82" s="218" t="s">
        <v>7</v>
      </c>
      <c r="E82" s="219">
        <v>0.48</v>
      </c>
      <c r="F82" s="444"/>
      <c r="G82" s="447"/>
      <c r="H82" s="450"/>
      <c r="I82" s="447"/>
      <c r="J82" s="472"/>
      <c r="K82" s="473"/>
      <c r="L82" s="476"/>
      <c r="M82" s="46"/>
      <c r="N82" s="40"/>
    </row>
    <row r="83" spans="1:14" x14ac:dyDescent="0.25">
      <c r="A83" s="439"/>
      <c r="B83" s="442"/>
      <c r="C83" s="445"/>
      <c r="D83" s="44" t="s">
        <v>1</v>
      </c>
      <c r="E83" s="45">
        <v>0.32</v>
      </c>
      <c r="F83" s="445"/>
      <c r="G83" s="448"/>
      <c r="H83" s="451"/>
      <c r="I83" s="448"/>
      <c r="J83" s="474"/>
      <c r="K83" s="475"/>
      <c r="L83" s="477"/>
      <c r="M83" s="46"/>
      <c r="N83" s="40"/>
    </row>
    <row r="84" spans="1:14" x14ac:dyDescent="0.25">
      <c r="A84" s="439"/>
      <c r="B84" s="442"/>
      <c r="C84" s="445"/>
      <c r="D84" s="44" t="s">
        <v>2</v>
      </c>
      <c r="E84" s="45">
        <v>0.05</v>
      </c>
      <c r="F84" s="445"/>
      <c r="G84" s="448"/>
      <c r="H84" s="451"/>
      <c r="I84" s="448"/>
      <c r="J84" s="474"/>
      <c r="K84" s="475"/>
      <c r="L84" s="477"/>
      <c r="M84" s="46"/>
      <c r="N84" s="40"/>
    </row>
    <row r="85" spans="1:14" x14ac:dyDescent="0.25">
      <c r="A85" s="439"/>
      <c r="B85" s="442"/>
      <c r="C85" s="445"/>
      <c r="D85" s="44" t="s">
        <v>331</v>
      </c>
      <c r="E85" s="45">
        <v>0.09</v>
      </c>
      <c r="F85" s="445"/>
      <c r="G85" s="448"/>
      <c r="H85" s="451"/>
      <c r="I85" s="448"/>
      <c r="J85" s="474"/>
      <c r="K85" s="475"/>
      <c r="L85" s="477"/>
      <c r="M85" s="46"/>
      <c r="N85" s="48"/>
    </row>
    <row r="86" spans="1:14" x14ac:dyDescent="0.25">
      <c r="A86" s="439"/>
      <c r="B86" s="442"/>
      <c r="C86" s="445"/>
      <c r="D86" s="44"/>
      <c r="E86" s="45"/>
      <c r="F86" s="446"/>
      <c r="G86" s="449"/>
      <c r="H86" s="452"/>
      <c r="I86" s="448"/>
      <c r="J86" s="474"/>
      <c r="K86" s="475"/>
      <c r="L86" s="477"/>
      <c r="M86" s="46"/>
      <c r="N86" s="40"/>
    </row>
    <row r="87" spans="1:14" ht="17.25" x14ac:dyDescent="0.3">
      <c r="A87" s="439"/>
      <c r="B87" s="443"/>
      <c r="C87" s="446"/>
      <c r="D87" s="82" t="s">
        <v>4</v>
      </c>
      <c r="E87" s="32">
        <f>SUM(E82:E86)</f>
        <v>0.94000000000000006</v>
      </c>
      <c r="F87" s="83"/>
      <c r="G87" s="44">
        <v>29</v>
      </c>
      <c r="H87" s="84">
        <f>E87*G87</f>
        <v>27.26</v>
      </c>
      <c r="I87" s="448"/>
      <c r="J87" s="455">
        <v>2</v>
      </c>
      <c r="K87" s="478"/>
      <c r="L87" s="220">
        <f>G87*J87</f>
        <v>58</v>
      </c>
      <c r="M87" s="47"/>
      <c r="N87" s="40"/>
    </row>
    <row r="88" spans="1:14" ht="17.25" x14ac:dyDescent="0.3">
      <c r="A88" s="439"/>
      <c r="B88" s="456" t="s">
        <v>305</v>
      </c>
      <c r="C88" s="457"/>
      <c r="D88" s="230" t="s">
        <v>332</v>
      </c>
      <c r="E88" s="231">
        <v>0.62</v>
      </c>
      <c r="F88" s="458"/>
      <c r="G88" s="460"/>
      <c r="H88" s="463"/>
      <c r="I88" s="448"/>
      <c r="J88" s="466"/>
      <c r="K88" s="467"/>
      <c r="L88" s="480"/>
      <c r="M88" s="47"/>
      <c r="N88" s="40"/>
    </row>
    <row r="89" spans="1:14" ht="17.25" x14ac:dyDescent="0.3">
      <c r="A89" s="439"/>
      <c r="B89" s="456"/>
      <c r="C89" s="457"/>
      <c r="D89" s="230" t="s">
        <v>333</v>
      </c>
      <c r="E89" s="231">
        <v>0.1</v>
      </c>
      <c r="F89" s="459"/>
      <c r="G89" s="461"/>
      <c r="H89" s="464"/>
      <c r="I89" s="448"/>
      <c r="J89" s="468"/>
      <c r="K89" s="469"/>
      <c r="L89" s="481"/>
      <c r="M89" s="47"/>
      <c r="N89" s="40"/>
    </row>
    <row r="90" spans="1:14" ht="17.25" x14ac:dyDescent="0.3">
      <c r="A90" s="439"/>
      <c r="B90" s="456"/>
      <c r="C90" s="457"/>
      <c r="D90" s="230"/>
      <c r="E90" s="231"/>
      <c r="F90" s="459"/>
      <c r="G90" s="461"/>
      <c r="H90" s="464"/>
      <c r="I90" s="448"/>
      <c r="J90" s="468"/>
      <c r="K90" s="469"/>
      <c r="L90" s="481"/>
      <c r="M90" s="47"/>
      <c r="N90" s="40"/>
    </row>
    <row r="91" spans="1:14" ht="17.25" x14ac:dyDescent="0.3">
      <c r="A91" s="439"/>
      <c r="B91" s="456"/>
      <c r="C91" s="457"/>
      <c r="D91" s="230"/>
      <c r="E91" s="231"/>
      <c r="F91" s="459"/>
      <c r="G91" s="461"/>
      <c r="H91" s="464"/>
      <c r="I91" s="448"/>
      <c r="J91" s="468"/>
      <c r="K91" s="469"/>
      <c r="L91" s="481"/>
      <c r="M91" s="47"/>
      <c r="N91" s="40"/>
    </row>
    <row r="92" spans="1:14" ht="17.25" x14ac:dyDescent="0.3">
      <c r="A92" s="439"/>
      <c r="B92" s="456"/>
      <c r="C92" s="457"/>
      <c r="D92" s="230"/>
      <c r="E92" s="231"/>
      <c r="F92" s="459"/>
      <c r="G92" s="462"/>
      <c r="H92" s="465"/>
      <c r="I92" s="448"/>
      <c r="J92" s="470"/>
      <c r="K92" s="471"/>
      <c r="L92" s="482"/>
      <c r="M92" s="47"/>
      <c r="N92" s="40"/>
    </row>
    <row r="93" spans="1:14" ht="17.25" x14ac:dyDescent="0.3">
      <c r="A93" s="439"/>
      <c r="B93" s="456"/>
      <c r="C93" s="457"/>
      <c r="D93" s="82" t="s">
        <v>4</v>
      </c>
      <c r="E93" s="32">
        <f>SUM(E88:E92)</f>
        <v>0.72</v>
      </c>
      <c r="F93" s="216"/>
      <c r="G93" s="78">
        <v>33</v>
      </c>
      <c r="H93" s="215">
        <f>E93*G93</f>
        <v>23.759999999999998</v>
      </c>
      <c r="I93" s="448"/>
      <c r="J93" s="454">
        <v>2</v>
      </c>
      <c r="K93" s="455"/>
      <c r="L93" s="220">
        <f>G93*J93</f>
        <v>66</v>
      </c>
      <c r="M93" s="47"/>
      <c r="N93" s="40"/>
    </row>
    <row r="94" spans="1:14" ht="17.25" x14ac:dyDescent="0.3">
      <c r="A94" s="439"/>
      <c r="B94" s="456" t="s">
        <v>306</v>
      </c>
      <c r="C94" s="457"/>
      <c r="D94" s="230"/>
      <c r="E94" s="231"/>
      <c r="F94" s="458"/>
      <c r="G94" s="460"/>
      <c r="H94" s="463"/>
      <c r="I94" s="448"/>
      <c r="J94" s="466"/>
      <c r="K94" s="467"/>
      <c r="L94" s="480"/>
      <c r="M94" s="47"/>
      <c r="N94" s="40"/>
    </row>
    <row r="95" spans="1:14" ht="17.25" x14ac:dyDescent="0.3">
      <c r="A95" s="439"/>
      <c r="B95" s="456"/>
      <c r="C95" s="457"/>
      <c r="D95" s="230"/>
      <c r="E95" s="231"/>
      <c r="F95" s="459"/>
      <c r="G95" s="461"/>
      <c r="H95" s="464"/>
      <c r="I95" s="448"/>
      <c r="J95" s="468"/>
      <c r="K95" s="469"/>
      <c r="L95" s="481"/>
      <c r="M95" s="47"/>
      <c r="N95" s="40"/>
    </row>
    <row r="96" spans="1:14" ht="17.25" x14ac:dyDescent="0.3">
      <c r="A96" s="439"/>
      <c r="B96" s="456"/>
      <c r="C96" s="457"/>
      <c r="D96" s="230"/>
      <c r="E96" s="231"/>
      <c r="F96" s="459"/>
      <c r="G96" s="461"/>
      <c r="H96" s="464"/>
      <c r="I96" s="448"/>
      <c r="J96" s="468"/>
      <c r="K96" s="469"/>
      <c r="L96" s="481"/>
      <c r="M96" s="47"/>
      <c r="N96" s="40"/>
    </row>
    <row r="97" spans="1:14" ht="17.25" x14ac:dyDescent="0.3">
      <c r="A97" s="439"/>
      <c r="B97" s="456"/>
      <c r="C97" s="457"/>
      <c r="D97" s="230"/>
      <c r="E97" s="231"/>
      <c r="F97" s="459"/>
      <c r="G97" s="461"/>
      <c r="H97" s="464"/>
      <c r="I97" s="448"/>
      <c r="J97" s="468"/>
      <c r="K97" s="469"/>
      <c r="L97" s="481"/>
      <c r="M97" s="47"/>
      <c r="N97" s="40"/>
    </row>
    <row r="98" spans="1:14" ht="17.25" x14ac:dyDescent="0.3">
      <c r="A98" s="439"/>
      <c r="B98" s="456"/>
      <c r="C98" s="457"/>
      <c r="D98" s="230"/>
      <c r="E98" s="231"/>
      <c r="F98" s="459"/>
      <c r="G98" s="462"/>
      <c r="H98" s="465"/>
      <c r="I98" s="448"/>
      <c r="J98" s="470"/>
      <c r="K98" s="471"/>
      <c r="L98" s="482"/>
      <c r="M98" s="47"/>
      <c r="N98" s="40"/>
    </row>
    <row r="99" spans="1:14" ht="17.25" x14ac:dyDescent="0.3">
      <c r="A99" s="439"/>
      <c r="B99" s="456"/>
      <c r="C99" s="457"/>
      <c r="D99" s="82" t="s">
        <v>4</v>
      </c>
      <c r="E99" s="32">
        <f>SUM(E94:E98)</f>
        <v>0</v>
      </c>
      <c r="F99" s="216"/>
      <c r="G99" s="78"/>
      <c r="H99" s="215">
        <f>E99*G99</f>
        <v>0</v>
      </c>
      <c r="I99" s="448"/>
      <c r="J99" s="454"/>
      <c r="K99" s="455"/>
      <c r="L99" s="220">
        <f>G99*J99</f>
        <v>0</v>
      </c>
      <c r="M99" s="47"/>
      <c r="N99" s="40"/>
    </row>
    <row r="100" spans="1:14" ht="17.25" x14ac:dyDescent="0.3">
      <c r="A100" s="439"/>
      <c r="B100" s="483" t="s">
        <v>307</v>
      </c>
      <c r="C100" s="445"/>
      <c r="D100" s="230"/>
      <c r="E100" s="231"/>
      <c r="F100" s="486"/>
      <c r="G100" s="460"/>
      <c r="H100" s="463"/>
      <c r="I100" s="448"/>
      <c r="J100" s="466"/>
      <c r="K100" s="467"/>
      <c r="L100" s="480"/>
      <c r="M100" s="47"/>
      <c r="N100" s="40"/>
    </row>
    <row r="101" spans="1:14" ht="17.25" x14ac:dyDescent="0.3">
      <c r="A101" s="439"/>
      <c r="B101" s="442"/>
      <c r="C101" s="445"/>
      <c r="D101" s="230"/>
      <c r="E101" s="231"/>
      <c r="F101" s="486"/>
      <c r="G101" s="461"/>
      <c r="H101" s="464"/>
      <c r="I101" s="448"/>
      <c r="J101" s="468"/>
      <c r="K101" s="469"/>
      <c r="L101" s="481"/>
      <c r="M101" s="47"/>
      <c r="N101" s="40"/>
    </row>
    <row r="102" spans="1:14" ht="17.25" x14ac:dyDescent="0.3">
      <c r="A102" s="439"/>
      <c r="B102" s="442"/>
      <c r="C102" s="445"/>
      <c r="D102" s="230"/>
      <c r="E102" s="231"/>
      <c r="F102" s="486"/>
      <c r="G102" s="461"/>
      <c r="H102" s="464"/>
      <c r="I102" s="448"/>
      <c r="J102" s="468"/>
      <c r="K102" s="469"/>
      <c r="L102" s="481"/>
      <c r="M102" s="47"/>
      <c r="N102" s="40"/>
    </row>
    <row r="103" spans="1:14" ht="17.25" x14ac:dyDescent="0.3">
      <c r="A103" s="439"/>
      <c r="B103" s="442"/>
      <c r="C103" s="445"/>
      <c r="D103" s="230"/>
      <c r="E103" s="231"/>
      <c r="F103" s="486"/>
      <c r="G103" s="461"/>
      <c r="H103" s="464"/>
      <c r="I103" s="448"/>
      <c r="J103" s="468"/>
      <c r="K103" s="469"/>
      <c r="L103" s="481"/>
      <c r="M103" s="47"/>
      <c r="N103" s="40"/>
    </row>
    <row r="104" spans="1:14" ht="17.25" x14ac:dyDescent="0.3">
      <c r="A104" s="439"/>
      <c r="B104" s="442"/>
      <c r="C104" s="445"/>
      <c r="D104" s="230"/>
      <c r="E104" s="231"/>
      <c r="F104" s="486"/>
      <c r="G104" s="462"/>
      <c r="H104" s="465"/>
      <c r="I104" s="448"/>
      <c r="J104" s="470"/>
      <c r="K104" s="471"/>
      <c r="L104" s="482"/>
      <c r="M104" s="47"/>
      <c r="N104" s="40"/>
    </row>
    <row r="105" spans="1:14" ht="18" thickBot="1" x14ac:dyDescent="0.35">
      <c r="A105" s="440"/>
      <c r="B105" s="484"/>
      <c r="C105" s="485"/>
      <c r="D105" s="222" t="s">
        <v>4</v>
      </c>
      <c r="E105" s="223">
        <f>SUM(E100:E104)</f>
        <v>0</v>
      </c>
      <c r="F105" s="224"/>
      <c r="G105" s="225"/>
      <c r="H105" s="229">
        <f>E105*G105</f>
        <v>0</v>
      </c>
      <c r="I105" s="453"/>
      <c r="J105" s="487"/>
      <c r="K105" s="488"/>
      <c r="L105" s="226">
        <f>G105*J105</f>
        <v>0</v>
      </c>
      <c r="M105" s="47"/>
      <c r="N105" s="40"/>
    </row>
    <row r="106" spans="1:14" ht="18" thickBot="1" x14ac:dyDescent="0.35">
      <c r="A106" s="241"/>
      <c r="B106" s="242"/>
      <c r="C106" s="243"/>
      <c r="D106" s="244"/>
      <c r="E106" s="245"/>
      <c r="F106" s="246"/>
      <c r="G106" s="247"/>
      <c r="H106" s="248"/>
      <c r="I106" s="249"/>
      <c r="J106" s="250"/>
      <c r="K106" s="251"/>
      <c r="L106" s="252"/>
      <c r="M106" s="47"/>
      <c r="N106" s="40"/>
    </row>
    <row r="107" spans="1:14" x14ac:dyDescent="0.25">
      <c r="A107" s="438" t="s">
        <v>312</v>
      </c>
      <c r="B107" s="441" t="s">
        <v>304</v>
      </c>
      <c r="C107" s="444"/>
      <c r="D107" s="218"/>
      <c r="E107" s="219"/>
      <c r="F107" s="444"/>
      <c r="G107" s="447"/>
      <c r="H107" s="450"/>
      <c r="I107" s="447"/>
      <c r="J107" s="472"/>
      <c r="K107" s="473"/>
      <c r="L107" s="476"/>
      <c r="M107" s="46"/>
      <c r="N107" s="40"/>
    </row>
    <row r="108" spans="1:14" x14ac:dyDescent="0.25">
      <c r="A108" s="439"/>
      <c r="B108" s="442"/>
      <c r="C108" s="445"/>
      <c r="D108" s="44"/>
      <c r="E108" s="45"/>
      <c r="F108" s="445"/>
      <c r="G108" s="448"/>
      <c r="H108" s="451"/>
      <c r="I108" s="448"/>
      <c r="J108" s="474"/>
      <c r="K108" s="475"/>
      <c r="L108" s="477"/>
      <c r="M108" s="46"/>
      <c r="N108" s="40"/>
    </row>
    <row r="109" spans="1:14" x14ac:dyDescent="0.25">
      <c r="A109" s="439"/>
      <c r="B109" s="442"/>
      <c r="C109" s="445"/>
      <c r="D109" s="44"/>
      <c r="E109" s="45"/>
      <c r="F109" s="445"/>
      <c r="G109" s="448"/>
      <c r="H109" s="451"/>
      <c r="I109" s="448"/>
      <c r="J109" s="474"/>
      <c r="K109" s="475"/>
      <c r="L109" s="477"/>
      <c r="M109" s="46"/>
      <c r="N109" s="40"/>
    </row>
    <row r="110" spans="1:14" x14ac:dyDescent="0.25">
      <c r="A110" s="439"/>
      <c r="B110" s="442"/>
      <c r="C110" s="445"/>
      <c r="D110" s="44"/>
      <c r="E110" s="45"/>
      <c r="F110" s="445"/>
      <c r="G110" s="448"/>
      <c r="H110" s="451"/>
      <c r="I110" s="448"/>
      <c r="J110" s="474"/>
      <c r="K110" s="475"/>
      <c r="L110" s="477"/>
      <c r="M110" s="46"/>
      <c r="N110" s="40"/>
    </row>
    <row r="111" spans="1:14" x14ac:dyDescent="0.25">
      <c r="A111" s="439"/>
      <c r="B111" s="442"/>
      <c r="C111" s="445"/>
      <c r="D111" s="44"/>
      <c r="E111" s="45"/>
      <c r="F111" s="446"/>
      <c r="G111" s="449"/>
      <c r="H111" s="452"/>
      <c r="I111" s="448"/>
      <c r="J111" s="474"/>
      <c r="K111" s="475"/>
      <c r="L111" s="477"/>
      <c r="M111" s="46"/>
      <c r="N111" s="40"/>
    </row>
    <row r="112" spans="1:14" ht="17.25" x14ac:dyDescent="0.3">
      <c r="A112" s="439"/>
      <c r="B112" s="443"/>
      <c r="C112" s="446"/>
      <c r="D112" s="82" t="s">
        <v>4</v>
      </c>
      <c r="E112" s="32">
        <f>SUM(E107:E111)</f>
        <v>0</v>
      </c>
      <c r="F112" s="83"/>
      <c r="G112" s="44"/>
      <c r="H112" s="84">
        <f>E112*G112</f>
        <v>0</v>
      </c>
      <c r="I112" s="448"/>
      <c r="J112" s="455"/>
      <c r="K112" s="478"/>
      <c r="L112" s="220">
        <f>G112*J112</f>
        <v>0</v>
      </c>
      <c r="M112" s="47"/>
      <c r="N112" s="40"/>
    </row>
    <row r="113" spans="1:14" ht="17.25" x14ac:dyDescent="0.3">
      <c r="A113" s="439"/>
      <c r="B113" s="456" t="s">
        <v>305</v>
      </c>
      <c r="C113" s="457"/>
      <c r="D113" s="230"/>
      <c r="E113" s="231"/>
      <c r="F113" s="458"/>
      <c r="G113" s="460"/>
      <c r="H113" s="463"/>
      <c r="I113" s="448"/>
      <c r="J113" s="466"/>
      <c r="K113" s="467"/>
      <c r="L113" s="480"/>
      <c r="M113" s="47"/>
      <c r="N113" s="40"/>
    </row>
    <row r="114" spans="1:14" ht="17.25" x14ac:dyDescent="0.3">
      <c r="A114" s="439"/>
      <c r="B114" s="456"/>
      <c r="C114" s="457"/>
      <c r="D114" s="230"/>
      <c r="E114" s="231"/>
      <c r="F114" s="459"/>
      <c r="G114" s="461"/>
      <c r="H114" s="464"/>
      <c r="I114" s="448"/>
      <c r="J114" s="468"/>
      <c r="K114" s="469"/>
      <c r="L114" s="481"/>
      <c r="M114" s="47"/>
      <c r="N114" s="40"/>
    </row>
    <row r="115" spans="1:14" ht="17.25" x14ac:dyDescent="0.3">
      <c r="A115" s="439"/>
      <c r="B115" s="456"/>
      <c r="C115" s="457"/>
      <c r="D115" s="230"/>
      <c r="E115" s="231"/>
      <c r="F115" s="459"/>
      <c r="G115" s="461"/>
      <c r="H115" s="464"/>
      <c r="I115" s="448"/>
      <c r="J115" s="468"/>
      <c r="K115" s="469"/>
      <c r="L115" s="481"/>
      <c r="M115" s="47"/>
      <c r="N115" s="40"/>
    </row>
    <row r="116" spans="1:14" ht="17.25" x14ac:dyDescent="0.3">
      <c r="A116" s="439"/>
      <c r="B116" s="456"/>
      <c r="C116" s="457"/>
      <c r="D116" s="230"/>
      <c r="E116" s="231"/>
      <c r="F116" s="459"/>
      <c r="G116" s="461"/>
      <c r="H116" s="464"/>
      <c r="I116" s="448"/>
      <c r="J116" s="468"/>
      <c r="K116" s="469"/>
      <c r="L116" s="481"/>
      <c r="M116" s="47"/>
      <c r="N116" s="40"/>
    </row>
    <row r="117" spans="1:14" ht="17.25" x14ac:dyDescent="0.3">
      <c r="A117" s="439"/>
      <c r="B117" s="456"/>
      <c r="C117" s="457"/>
      <c r="D117" s="230"/>
      <c r="E117" s="231"/>
      <c r="F117" s="459"/>
      <c r="G117" s="462"/>
      <c r="H117" s="465"/>
      <c r="I117" s="448"/>
      <c r="J117" s="470"/>
      <c r="K117" s="471"/>
      <c r="L117" s="482"/>
      <c r="M117" s="47"/>
      <c r="N117" s="40"/>
    </row>
    <row r="118" spans="1:14" ht="17.25" x14ac:dyDescent="0.3">
      <c r="A118" s="439"/>
      <c r="B118" s="456"/>
      <c r="C118" s="457"/>
      <c r="D118" s="82" t="s">
        <v>4</v>
      </c>
      <c r="E118" s="32">
        <f>SUM(E113:E117)</f>
        <v>0</v>
      </c>
      <c r="F118" s="216"/>
      <c r="G118" s="78"/>
      <c r="H118" s="215">
        <f>E118*G118</f>
        <v>0</v>
      </c>
      <c r="I118" s="448"/>
      <c r="J118" s="454"/>
      <c r="K118" s="455"/>
      <c r="L118" s="220">
        <f>G118*J118</f>
        <v>0</v>
      </c>
      <c r="M118" s="47"/>
      <c r="N118" s="40"/>
    </row>
    <row r="119" spans="1:14" ht="17.25" x14ac:dyDescent="0.3">
      <c r="A119" s="439"/>
      <c r="B119" s="456" t="s">
        <v>306</v>
      </c>
      <c r="C119" s="457"/>
      <c r="D119" s="230"/>
      <c r="E119" s="231"/>
      <c r="F119" s="458"/>
      <c r="G119" s="460"/>
      <c r="H119" s="463"/>
      <c r="I119" s="448"/>
      <c r="J119" s="466"/>
      <c r="K119" s="467"/>
      <c r="L119" s="480"/>
      <c r="M119" s="47"/>
      <c r="N119" s="40"/>
    </row>
    <row r="120" spans="1:14" ht="17.25" x14ac:dyDescent="0.3">
      <c r="A120" s="439"/>
      <c r="B120" s="456"/>
      <c r="C120" s="457"/>
      <c r="D120" s="230"/>
      <c r="E120" s="231"/>
      <c r="F120" s="459"/>
      <c r="G120" s="461"/>
      <c r="H120" s="464"/>
      <c r="I120" s="448"/>
      <c r="J120" s="468"/>
      <c r="K120" s="469"/>
      <c r="L120" s="481"/>
      <c r="M120" s="47"/>
      <c r="N120" s="40"/>
    </row>
    <row r="121" spans="1:14" ht="17.25" x14ac:dyDescent="0.3">
      <c r="A121" s="439"/>
      <c r="B121" s="456"/>
      <c r="C121" s="457"/>
      <c r="D121" s="230"/>
      <c r="E121" s="231"/>
      <c r="F121" s="459"/>
      <c r="G121" s="461"/>
      <c r="H121" s="464"/>
      <c r="I121" s="448"/>
      <c r="J121" s="468"/>
      <c r="K121" s="469"/>
      <c r="L121" s="481"/>
      <c r="M121" s="47"/>
      <c r="N121" s="40"/>
    </row>
    <row r="122" spans="1:14" ht="17.25" x14ac:dyDescent="0.3">
      <c r="A122" s="439"/>
      <c r="B122" s="456"/>
      <c r="C122" s="457"/>
      <c r="D122" s="230"/>
      <c r="E122" s="231"/>
      <c r="F122" s="459"/>
      <c r="G122" s="461"/>
      <c r="H122" s="464"/>
      <c r="I122" s="448"/>
      <c r="J122" s="468"/>
      <c r="K122" s="469"/>
      <c r="L122" s="481"/>
      <c r="M122" s="47"/>
      <c r="N122" s="40"/>
    </row>
    <row r="123" spans="1:14" ht="17.25" x14ac:dyDescent="0.3">
      <c r="A123" s="439"/>
      <c r="B123" s="456"/>
      <c r="C123" s="457"/>
      <c r="D123" s="230"/>
      <c r="E123" s="231"/>
      <c r="F123" s="459"/>
      <c r="G123" s="462"/>
      <c r="H123" s="465"/>
      <c r="I123" s="448"/>
      <c r="J123" s="470"/>
      <c r="K123" s="471"/>
      <c r="L123" s="482"/>
      <c r="M123" s="47"/>
      <c r="N123" s="40"/>
    </row>
    <row r="124" spans="1:14" ht="17.25" x14ac:dyDescent="0.3">
      <c r="A124" s="439"/>
      <c r="B124" s="456"/>
      <c r="C124" s="457"/>
      <c r="D124" s="82" t="s">
        <v>4</v>
      </c>
      <c r="E124" s="32">
        <f>SUM(E119:E123)</f>
        <v>0</v>
      </c>
      <c r="F124" s="216"/>
      <c r="G124" s="78"/>
      <c r="H124" s="215">
        <f>E124*G124</f>
        <v>0</v>
      </c>
      <c r="I124" s="448"/>
      <c r="J124" s="454"/>
      <c r="K124" s="455"/>
      <c r="L124" s="220">
        <f>G124*J124</f>
        <v>0</v>
      </c>
      <c r="M124" s="47"/>
      <c r="N124" s="40"/>
    </row>
    <row r="125" spans="1:14" ht="17.25" x14ac:dyDescent="0.3">
      <c r="A125" s="439"/>
      <c r="B125" s="483" t="s">
        <v>307</v>
      </c>
      <c r="C125" s="445"/>
      <c r="D125" s="230"/>
      <c r="E125" s="231"/>
      <c r="F125" s="486"/>
      <c r="G125" s="460"/>
      <c r="H125" s="463"/>
      <c r="I125" s="448"/>
      <c r="J125" s="466"/>
      <c r="K125" s="467"/>
      <c r="L125" s="480"/>
      <c r="M125" s="47"/>
      <c r="N125" s="40"/>
    </row>
    <row r="126" spans="1:14" ht="17.25" x14ac:dyDescent="0.3">
      <c r="A126" s="439"/>
      <c r="B126" s="442"/>
      <c r="C126" s="445"/>
      <c r="D126" s="230"/>
      <c r="E126" s="231"/>
      <c r="F126" s="486"/>
      <c r="G126" s="461"/>
      <c r="H126" s="464"/>
      <c r="I126" s="448"/>
      <c r="J126" s="468"/>
      <c r="K126" s="469"/>
      <c r="L126" s="481"/>
      <c r="M126" s="47"/>
      <c r="N126" s="40"/>
    </row>
    <row r="127" spans="1:14" ht="17.25" x14ac:dyDescent="0.3">
      <c r="A127" s="439"/>
      <c r="B127" s="442"/>
      <c r="C127" s="445"/>
      <c r="D127" s="230"/>
      <c r="E127" s="231"/>
      <c r="F127" s="486"/>
      <c r="G127" s="461"/>
      <c r="H127" s="464"/>
      <c r="I127" s="448"/>
      <c r="J127" s="468"/>
      <c r="K127" s="469"/>
      <c r="L127" s="481"/>
      <c r="M127" s="47"/>
      <c r="N127" s="40"/>
    </row>
    <row r="128" spans="1:14" ht="17.25" x14ac:dyDescent="0.3">
      <c r="A128" s="439"/>
      <c r="B128" s="442"/>
      <c r="C128" s="445"/>
      <c r="D128" s="230"/>
      <c r="E128" s="231"/>
      <c r="F128" s="486"/>
      <c r="G128" s="461"/>
      <c r="H128" s="464"/>
      <c r="I128" s="448"/>
      <c r="J128" s="468"/>
      <c r="K128" s="469"/>
      <c r="L128" s="481"/>
      <c r="M128" s="47"/>
      <c r="N128" s="40"/>
    </row>
    <row r="129" spans="1:14" ht="17.25" x14ac:dyDescent="0.3">
      <c r="A129" s="439"/>
      <c r="B129" s="442"/>
      <c r="C129" s="445"/>
      <c r="D129" s="230"/>
      <c r="E129" s="231"/>
      <c r="F129" s="486"/>
      <c r="G129" s="462"/>
      <c r="H129" s="465"/>
      <c r="I129" s="448"/>
      <c r="J129" s="470"/>
      <c r="K129" s="471"/>
      <c r="L129" s="482"/>
      <c r="M129" s="47"/>
      <c r="N129" s="40"/>
    </row>
    <row r="130" spans="1:14" ht="18" thickBot="1" x14ac:dyDescent="0.35">
      <c r="A130" s="440"/>
      <c r="B130" s="484"/>
      <c r="C130" s="485"/>
      <c r="D130" s="222" t="s">
        <v>4</v>
      </c>
      <c r="E130" s="223">
        <f>SUM(E125:E129)</f>
        <v>0</v>
      </c>
      <c r="F130" s="224"/>
      <c r="G130" s="225"/>
      <c r="H130" s="229">
        <f>E130*G130</f>
        <v>0</v>
      </c>
      <c r="I130" s="453"/>
      <c r="J130" s="487"/>
      <c r="K130" s="488"/>
      <c r="L130" s="226">
        <f>G130*J130</f>
        <v>0</v>
      </c>
      <c r="M130" s="47"/>
      <c r="N130" s="40"/>
    </row>
    <row r="131" spans="1:14" s="55" customFormat="1" x14ac:dyDescent="0.25">
      <c r="A131" s="49"/>
      <c r="B131" s="61"/>
      <c r="C131" s="50"/>
      <c r="D131" s="51"/>
      <c r="E131" s="52"/>
      <c r="F131" s="53"/>
      <c r="G131" s="53"/>
      <c r="H131" s="54"/>
      <c r="I131" s="53"/>
      <c r="J131" s="53"/>
      <c r="K131" s="53"/>
      <c r="L131" s="53"/>
      <c r="M131" s="53"/>
      <c r="N131" s="48"/>
    </row>
    <row r="132" spans="1:14" s="55" customFormat="1" x14ac:dyDescent="0.25">
      <c r="A132" s="49"/>
      <c r="B132" s="61"/>
      <c r="C132" s="50"/>
      <c r="D132" s="51"/>
      <c r="E132" s="52"/>
      <c r="F132" s="53"/>
      <c r="G132" s="53"/>
      <c r="H132" s="54"/>
      <c r="I132" s="53"/>
      <c r="J132" s="53"/>
      <c r="K132" s="53"/>
      <c r="L132" s="53"/>
      <c r="M132" s="53"/>
      <c r="N132" s="48"/>
    </row>
    <row r="133" spans="1:14" s="55" customFormat="1" ht="21" x14ac:dyDescent="0.35">
      <c r="A133" s="490" t="s">
        <v>72</v>
      </c>
      <c r="B133" s="490"/>
      <c r="C133" s="490"/>
      <c r="D133" s="490"/>
      <c r="E133" s="490"/>
      <c r="F133" s="490"/>
      <c r="G133" s="490"/>
      <c r="H133" s="490"/>
      <c r="I133" s="490"/>
      <c r="J133" s="490"/>
      <c r="K133" s="490"/>
      <c r="L133" s="490"/>
      <c r="M133" s="490"/>
      <c r="N133" s="491"/>
    </row>
    <row r="134" spans="1:14" s="55" customFormat="1" ht="7.5" customHeight="1" x14ac:dyDescent="0.25">
      <c r="A134" s="49"/>
      <c r="B134" s="61"/>
      <c r="C134" s="50"/>
      <c r="D134" s="51"/>
      <c r="E134" s="52"/>
      <c r="F134" s="53"/>
      <c r="G134" s="53"/>
      <c r="H134" s="54"/>
      <c r="I134" s="53"/>
      <c r="J134" s="53"/>
      <c r="K134" s="53"/>
      <c r="L134" s="53"/>
      <c r="M134" s="53"/>
      <c r="N134" s="48"/>
    </row>
    <row r="135" spans="1:14" s="55" customFormat="1" ht="43.15" customHeight="1" x14ac:dyDescent="0.25">
      <c r="A135" s="56" t="s">
        <v>12</v>
      </c>
      <c r="B135" s="57" t="s">
        <v>330</v>
      </c>
      <c r="C135" s="492" t="s">
        <v>13</v>
      </c>
      <c r="D135" s="493"/>
      <c r="E135" s="57" t="s">
        <v>46</v>
      </c>
      <c r="F135" s="58" t="s">
        <v>86</v>
      </c>
      <c r="G135" s="494"/>
      <c r="H135" s="495" t="s">
        <v>95</v>
      </c>
      <c r="I135" s="496"/>
      <c r="J135" s="42" t="s">
        <v>85</v>
      </c>
      <c r="K135" s="59"/>
      <c r="N135" s="48"/>
    </row>
    <row r="136" spans="1:14" s="55" customFormat="1" ht="17.25" x14ac:dyDescent="0.3">
      <c r="A136" s="60" t="s">
        <v>27</v>
      </c>
      <c r="B136" s="32">
        <f>IFERROR((AG163+E189+E190+E191),0)</f>
        <v>1.7750000000000001</v>
      </c>
      <c r="C136" s="497"/>
      <c r="D136" s="498"/>
      <c r="E136" s="44">
        <v>34</v>
      </c>
      <c r="F136" s="85">
        <f>B136*E136</f>
        <v>60.35</v>
      </c>
      <c r="G136" s="448"/>
      <c r="H136" s="499">
        <v>3</v>
      </c>
      <c r="I136" s="500"/>
      <c r="J136" s="85">
        <f>E136*H136</f>
        <v>102</v>
      </c>
      <c r="K136" s="47"/>
      <c r="N136" s="48"/>
    </row>
    <row r="137" spans="1:14" s="55" customFormat="1" ht="30" customHeight="1" x14ac:dyDescent="0.3">
      <c r="A137" s="60" t="s">
        <v>28</v>
      </c>
      <c r="B137" s="32">
        <f>IFERROR((AG164+E222+E223+E224),0)</f>
        <v>1.9000000000000001</v>
      </c>
      <c r="C137" s="501"/>
      <c r="D137" s="501"/>
      <c r="E137" s="44">
        <v>47</v>
      </c>
      <c r="F137" s="85">
        <f t="shared" ref="F137:F140" si="0">B137*E137</f>
        <v>89.300000000000011</v>
      </c>
      <c r="G137" s="448"/>
      <c r="H137" s="502">
        <v>3</v>
      </c>
      <c r="I137" s="502"/>
      <c r="J137" s="85">
        <f>E137*H137</f>
        <v>141</v>
      </c>
      <c r="K137" s="47"/>
      <c r="N137" s="48"/>
    </row>
    <row r="138" spans="1:14" s="55" customFormat="1" ht="31.5" customHeight="1" x14ac:dyDescent="0.3">
      <c r="A138" s="60" t="s">
        <v>29</v>
      </c>
      <c r="B138" s="32">
        <f>IFERROR((AG165+E255+E256+E257),0)</f>
        <v>1.865</v>
      </c>
      <c r="C138" s="497"/>
      <c r="D138" s="498"/>
      <c r="E138" s="44">
        <v>26</v>
      </c>
      <c r="F138" s="85">
        <f t="shared" si="0"/>
        <v>48.49</v>
      </c>
      <c r="G138" s="448"/>
      <c r="H138" s="502">
        <v>3</v>
      </c>
      <c r="I138" s="502"/>
      <c r="J138" s="85">
        <f>E138*H138</f>
        <v>78</v>
      </c>
      <c r="K138" s="47"/>
      <c r="N138" s="48"/>
    </row>
    <row r="139" spans="1:14" s="55" customFormat="1" ht="17.25" x14ac:dyDescent="0.3">
      <c r="A139" s="60" t="s">
        <v>31</v>
      </c>
      <c r="B139" s="32">
        <f>IFERROR((AG166+E288+E289+E290),0)</f>
        <v>1.71</v>
      </c>
      <c r="C139" s="497"/>
      <c r="D139" s="498"/>
      <c r="E139" s="44">
        <v>42</v>
      </c>
      <c r="F139" s="85">
        <f t="shared" si="0"/>
        <v>71.819999999999993</v>
      </c>
      <c r="G139" s="448"/>
      <c r="H139" s="502">
        <v>3</v>
      </c>
      <c r="I139" s="502"/>
      <c r="J139" s="85">
        <f>E139*H139</f>
        <v>126</v>
      </c>
      <c r="K139" s="47"/>
      <c r="N139" s="48"/>
    </row>
    <row r="140" spans="1:14" s="55" customFormat="1" ht="17.25" x14ac:dyDescent="0.3">
      <c r="A140" s="60" t="s">
        <v>30</v>
      </c>
      <c r="B140" s="32">
        <f>IFERROR((AG167+E321+E322+E323),0)</f>
        <v>0</v>
      </c>
      <c r="C140" s="501"/>
      <c r="D140" s="501"/>
      <c r="E140" s="44"/>
      <c r="F140" s="85">
        <f t="shared" si="0"/>
        <v>0</v>
      </c>
      <c r="G140" s="449"/>
      <c r="H140" s="502"/>
      <c r="I140" s="502"/>
      <c r="J140" s="85">
        <f>E140*H140</f>
        <v>0</v>
      </c>
      <c r="K140" s="47"/>
      <c r="N140" s="48"/>
    </row>
    <row r="141" spans="1:14" s="55" customFormat="1" x14ac:dyDescent="0.25">
      <c r="A141" s="61"/>
      <c r="B141" s="61"/>
      <c r="C141" s="50"/>
      <c r="D141" s="52"/>
      <c r="E141" s="62"/>
      <c r="F141" s="62"/>
      <c r="G141" s="53"/>
      <c r="H141" s="54"/>
      <c r="I141" s="53"/>
      <c r="J141" s="53"/>
      <c r="K141" s="53"/>
      <c r="L141" s="53"/>
      <c r="M141" s="53"/>
      <c r="N141" s="48"/>
    </row>
    <row r="142" spans="1:14" s="55" customFormat="1" x14ac:dyDescent="0.25">
      <c r="A142" s="61"/>
      <c r="B142" s="61"/>
      <c r="C142" s="50"/>
      <c r="D142" s="52"/>
      <c r="E142" s="62"/>
      <c r="F142" s="62"/>
      <c r="G142" s="53"/>
      <c r="H142" s="54"/>
      <c r="I142" s="53"/>
      <c r="J142" s="53"/>
      <c r="K142" s="53"/>
      <c r="L142" s="53"/>
      <c r="M142" s="53"/>
      <c r="N142" s="48"/>
    </row>
    <row r="143" spans="1:14" s="55" customFormat="1" ht="21" x14ac:dyDescent="0.35">
      <c r="A143" s="507" t="s">
        <v>70</v>
      </c>
      <c r="B143" s="490"/>
      <c r="C143" s="490"/>
      <c r="D143" s="490"/>
      <c r="E143" s="490"/>
      <c r="F143" s="490"/>
      <c r="G143" s="490"/>
      <c r="H143" s="490"/>
      <c r="I143" s="490"/>
      <c r="J143" s="490"/>
      <c r="K143" s="490"/>
      <c r="L143" s="490"/>
      <c r="M143" s="490"/>
      <c r="N143" s="491"/>
    </row>
    <row r="144" spans="1:14" s="55" customFormat="1" ht="6.75" customHeight="1" x14ac:dyDescent="0.35">
      <c r="A144" s="63"/>
      <c r="B144" s="63"/>
      <c r="C144" s="63"/>
      <c r="D144" s="63"/>
      <c r="E144" s="63"/>
      <c r="F144" s="63"/>
      <c r="G144" s="63"/>
      <c r="H144" s="63"/>
      <c r="I144" s="53"/>
      <c r="J144" s="53"/>
      <c r="K144" s="53"/>
      <c r="L144" s="53"/>
      <c r="M144" s="53"/>
      <c r="N144" s="48"/>
    </row>
    <row r="145" spans="1:15" s="55" customFormat="1" ht="30" x14ac:dyDescent="0.25">
      <c r="A145" s="49"/>
      <c r="B145" s="61"/>
      <c r="C145" s="50"/>
      <c r="D145" s="51"/>
      <c r="E145" s="64" t="s">
        <v>12</v>
      </c>
      <c r="F145" s="41" t="s">
        <v>48</v>
      </c>
      <c r="G145" s="41" t="s">
        <v>47</v>
      </c>
      <c r="H145" s="58" t="s">
        <v>49</v>
      </c>
      <c r="I145" s="494"/>
      <c r="J145" s="495" t="s">
        <v>89</v>
      </c>
      <c r="K145" s="496"/>
      <c r="L145" s="42" t="s">
        <v>91</v>
      </c>
      <c r="M145" s="59"/>
      <c r="N145" s="48"/>
    </row>
    <row r="146" spans="1:15" s="55" customFormat="1" ht="17.25" x14ac:dyDescent="0.3">
      <c r="A146" s="49"/>
      <c r="B146" s="61"/>
      <c r="C146" s="50"/>
      <c r="D146" s="51"/>
      <c r="E146" s="65" t="s">
        <v>50</v>
      </c>
      <c r="F146" s="45">
        <v>0.28999999999999998</v>
      </c>
      <c r="G146" s="44">
        <v>25</v>
      </c>
      <c r="H146" s="86">
        <f>F146*G146</f>
        <v>7.2499999999999991</v>
      </c>
      <c r="I146" s="448"/>
      <c r="J146" s="478">
        <v>0.75</v>
      </c>
      <c r="K146" s="478"/>
      <c r="L146" s="85">
        <f>G146*J146</f>
        <v>18.75</v>
      </c>
      <c r="M146" s="47"/>
      <c r="N146" s="48"/>
    </row>
    <row r="147" spans="1:15" s="55" customFormat="1" ht="17.25" x14ac:dyDescent="0.3">
      <c r="A147" s="49"/>
      <c r="B147" s="61"/>
      <c r="C147" s="50"/>
      <c r="D147" s="51"/>
      <c r="E147" s="65" t="s">
        <v>51</v>
      </c>
      <c r="F147" s="45">
        <v>0.28999999999999998</v>
      </c>
      <c r="G147" s="44">
        <v>15</v>
      </c>
      <c r="H147" s="86">
        <f t="shared" ref="H147:H150" si="1">F147*G147</f>
        <v>4.3499999999999996</v>
      </c>
      <c r="I147" s="448"/>
      <c r="J147" s="478">
        <v>0.75</v>
      </c>
      <c r="K147" s="478"/>
      <c r="L147" s="85">
        <f>G147*J147</f>
        <v>11.25</v>
      </c>
      <c r="M147" s="47"/>
      <c r="N147" s="48"/>
    </row>
    <row r="148" spans="1:15" s="55" customFormat="1" ht="17.25" x14ac:dyDescent="0.3">
      <c r="A148" s="49"/>
      <c r="B148" s="61"/>
      <c r="C148" s="50"/>
      <c r="D148" s="51"/>
      <c r="E148" s="65" t="s">
        <v>52</v>
      </c>
      <c r="F148" s="45">
        <v>0.28999999999999998</v>
      </c>
      <c r="G148" s="44">
        <v>24</v>
      </c>
      <c r="H148" s="86">
        <f t="shared" si="1"/>
        <v>6.9599999999999991</v>
      </c>
      <c r="I148" s="448"/>
      <c r="J148" s="478">
        <v>0.75</v>
      </c>
      <c r="K148" s="478"/>
      <c r="L148" s="85">
        <f>G148*J148</f>
        <v>18</v>
      </c>
      <c r="M148" s="47"/>
      <c r="N148" s="48"/>
    </row>
    <row r="149" spans="1:15" s="55" customFormat="1" ht="17.25" x14ac:dyDescent="0.3">
      <c r="A149" s="49"/>
      <c r="B149" s="61"/>
      <c r="C149" s="50"/>
      <c r="D149" s="51"/>
      <c r="E149" s="65" t="s">
        <v>53</v>
      </c>
      <c r="F149" s="45">
        <v>0.28999999999999998</v>
      </c>
      <c r="G149" s="44">
        <v>17</v>
      </c>
      <c r="H149" s="86">
        <f t="shared" si="1"/>
        <v>4.93</v>
      </c>
      <c r="I149" s="448"/>
      <c r="J149" s="478">
        <v>0.75</v>
      </c>
      <c r="K149" s="478"/>
      <c r="L149" s="85">
        <f>G149*J149</f>
        <v>12.75</v>
      </c>
      <c r="M149" s="47"/>
      <c r="N149" s="48"/>
    </row>
    <row r="150" spans="1:15" s="55" customFormat="1" ht="17.25" x14ac:dyDescent="0.3">
      <c r="A150" s="49"/>
      <c r="B150" s="61"/>
      <c r="C150" s="50"/>
      <c r="D150" s="51"/>
      <c r="E150" s="65" t="s">
        <v>54</v>
      </c>
      <c r="F150" s="45"/>
      <c r="G150" s="44"/>
      <c r="H150" s="86">
        <f t="shared" si="1"/>
        <v>0</v>
      </c>
      <c r="I150" s="449"/>
      <c r="J150" s="478"/>
      <c r="K150" s="478"/>
      <c r="L150" s="85">
        <f>G150*J150</f>
        <v>0</v>
      </c>
      <c r="M150" s="47"/>
      <c r="N150" s="48"/>
    </row>
    <row r="151" spans="1:15" s="55" customFormat="1" x14ac:dyDescent="0.25">
      <c r="A151" s="61"/>
      <c r="B151" s="61"/>
      <c r="C151" s="50"/>
      <c r="D151" s="51"/>
      <c r="E151" s="66"/>
      <c r="F151" s="67"/>
      <c r="G151" s="53"/>
      <c r="H151" s="68"/>
      <c r="I151" s="53"/>
      <c r="J151" s="53"/>
      <c r="K151" s="53"/>
      <c r="L151" s="53"/>
      <c r="M151" s="53"/>
      <c r="N151" s="48"/>
    </row>
    <row r="152" spans="1:15" s="55" customFormat="1" x14ac:dyDescent="0.25">
      <c r="A152" s="61"/>
      <c r="B152" s="61"/>
      <c r="C152" s="50"/>
      <c r="D152" s="51"/>
      <c r="E152" s="66"/>
      <c r="F152" s="67"/>
      <c r="G152" s="53"/>
      <c r="H152" s="68"/>
      <c r="I152" s="53"/>
      <c r="J152" s="53"/>
      <c r="K152" s="53"/>
      <c r="L152" s="53"/>
      <c r="M152" s="53"/>
      <c r="N152" s="48"/>
    </row>
    <row r="153" spans="1:15" s="55" customFormat="1" ht="15.75" thickBot="1" x14ac:dyDescent="0.3">
      <c r="A153" s="61"/>
      <c r="B153" s="61"/>
      <c r="C153" s="50"/>
      <c r="D153" s="52"/>
      <c r="E153" s="62"/>
      <c r="F153" s="62"/>
      <c r="G153" s="53"/>
      <c r="H153" s="54"/>
      <c r="I153" s="53"/>
      <c r="J153" s="53"/>
      <c r="K153" s="53"/>
      <c r="L153" s="53"/>
      <c r="M153" s="53"/>
      <c r="N153" s="48"/>
    </row>
    <row r="154" spans="1:15" ht="132" thickBot="1" x14ac:dyDescent="0.35">
      <c r="A154" s="69"/>
      <c r="B154" s="71"/>
      <c r="C154" s="70"/>
      <c r="D154" s="71"/>
      <c r="E154" s="71"/>
      <c r="F154" s="71"/>
      <c r="G154" s="71"/>
      <c r="H154" s="259">
        <f>H12+H18+H24+H30+H37+H43+H49+H55+H62+H68+H74+H80+H87+H93+H99+H105+H112+H118+H124+H130+SUM(F136:F140)+SUM(H146:H150)</f>
        <v>443.20000000000005</v>
      </c>
      <c r="I154" s="260" t="s">
        <v>96</v>
      </c>
      <c r="J154" s="72"/>
      <c r="K154" s="72"/>
      <c r="L154" s="259">
        <f>SUM(L12,L18,L24,L30,L37,L43,L49,L55,L62,L68,L74,L80,L87,L93,L99,L105,L112,L118,L124,L130)+SUM(J136:J140)+SUM(L146:L150)</f>
        <v>865.75</v>
      </c>
      <c r="M154" s="260" t="s">
        <v>97</v>
      </c>
      <c r="N154" s="73"/>
    </row>
    <row r="155" spans="1:15" ht="18.75" x14ac:dyDescent="0.3">
      <c r="A155" s="38"/>
      <c r="B155" s="38"/>
      <c r="C155" s="37"/>
      <c r="D155" s="38"/>
      <c r="E155" s="38"/>
      <c r="F155" s="38"/>
      <c r="G155" s="38"/>
      <c r="H155" s="74"/>
      <c r="I155" s="75"/>
      <c r="J155" s="75"/>
      <c r="K155" s="75"/>
      <c r="L155" s="75"/>
      <c r="M155" s="75"/>
      <c r="N155" s="75"/>
    </row>
    <row r="156" spans="1:15" ht="18.75" customHeight="1" x14ac:dyDescent="0.3">
      <c r="A156" s="38"/>
      <c r="B156" s="38"/>
      <c r="C156" s="37"/>
      <c r="D156" s="38"/>
      <c r="E156" s="38"/>
      <c r="G156" s="508" t="s">
        <v>327</v>
      </c>
      <c r="H156" s="508"/>
      <c r="I156" s="508"/>
      <c r="J156" s="508"/>
      <c r="K156" s="508"/>
      <c r="L156" s="508"/>
      <c r="M156" s="508"/>
      <c r="N156" s="508"/>
    </row>
    <row r="157" spans="1:15" ht="19.5" thickBot="1" x14ac:dyDescent="0.35">
      <c r="A157" s="38"/>
      <c r="B157" s="38"/>
      <c r="C157" s="37"/>
      <c r="D157" s="38"/>
      <c r="E157" s="38"/>
      <c r="F157" s="38"/>
      <c r="G157" s="38"/>
      <c r="H157" s="74"/>
      <c r="I157" s="76"/>
      <c r="J157" s="38"/>
      <c r="K157" s="38"/>
      <c r="L157" s="38"/>
      <c r="M157" s="38"/>
      <c r="N157" s="38"/>
    </row>
    <row r="158" spans="1:15" ht="32.25" x14ac:dyDescent="0.5">
      <c r="A158" s="434" t="s">
        <v>73</v>
      </c>
      <c r="B158" s="435"/>
      <c r="C158" s="435"/>
      <c r="D158" s="435"/>
      <c r="E158" s="435"/>
      <c r="F158" s="435"/>
      <c r="G158" s="435"/>
      <c r="H158" s="435"/>
      <c r="I158" s="435"/>
      <c r="J158" s="435"/>
      <c r="K158" s="435"/>
      <c r="L158" s="435"/>
      <c r="M158" s="435"/>
      <c r="N158" s="435"/>
      <c r="O158" s="436"/>
    </row>
    <row r="159" spans="1:15" ht="21" x14ac:dyDescent="0.35">
      <c r="A159" s="209"/>
      <c r="B159" s="207"/>
      <c r="C159" s="207"/>
      <c r="D159" s="207"/>
      <c r="E159" s="207"/>
      <c r="F159" s="207"/>
      <c r="G159" s="207"/>
      <c r="H159" s="207"/>
      <c r="I159" s="207"/>
      <c r="J159" s="207"/>
      <c r="K159" s="207"/>
      <c r="L159" s="207"/>
      <c r="M159" s="207"/>
      <c r="N159" s="207"/>
      <c r="O159" s="208"/>
    </row>
    <row r="160" spans="1:15" ht="45" customHeight="1" thickBot="1" x14ac:dyDescent="0.35">
      <c r="A160" s="232" t="s">
        <v>12</v>
      </c>
      <c r="B160" s="233"/>
      <c r="C160" s="227" t="s">
        <v>14</v>
      </c>
      <c r="D160" s="234" t="s">
        <v>10</v>
      </c>
      <c r="E160" s="227" t="s">
        <v>25</v>
      </c>
      <c r="F160" s="211" t="s">
        <v>13</v>
      </c>
      <c r="G160" s="212" t="s">
        <v>33</v>
      </c>
      <c r="H160" s="235" t="s">
        <v>21</v>
      </c>
      <c r="I160" s="38"/>
      <c r="J160" s="38"/>
      <c r="K160" s="514" t="s">
        <v>17</v>
      </c>
      <c r="L160" s="515"/>
      <c r="M160" s="515"/>
      <c r="N160" s="515"/>
      <c r="O160" s="516"/>
    </row>
    <row r="161" spans="1:35" ht="16.5" customHeight="1" x14ac:dyDescent="0.3">
      <c r="A161" s="524" t="s">
        <v>308</v>
      </c>
      <c r="B161" s="441" t="s">
        <v>304</v>
      </c>
      <c r="C161" s="444" t="s">
        <v>325</v>
      </c>
      <c r="D161" s="218" t="s">
        <v>336</v>
      </c>
      <c r="E161" s="219">
        <v>0.44</v>
      </c>
      <c r="F161" s="517"/>
      <c r="G161" s="218">
        <v>85</v>
      </c>
      <c r="H161" s="239">
        <f>G161*E161</f>
        <v>37.4</v>
      </c>
      <c r="I161" s="38"/>
      <c r="J161" s="38"/>
      <c r="K161" s="518" t="s">
        <v>15</v>
      </c>
      <c r="L161" s="519"/>
      <c r="M161" s="519"/>
      <c r="N161" s="519"/>
      <c r="O161" s="520"/>
    </row>
    <row r="162" spans="1:35" ht="19.5" x14ac:dyDescent="0.3">
      <c r="A162" s="525"/>
      <c r="B162" s="442"/>
      <c r="C162" s="445"/>
      <c r="D162" s="44" t="s">
        <v>1</v>
      </c>
      <c r="E162" s="45">
        <v>0.37</v>
      </c>
      <c r="F162" s="504"/>
      <c r="G162" s="44">
        <v>85</v>
      </c>
      <c r="H162" s="240">
        <f t="shared" ref="H162:H166" si="2">G162*E162</f>
        <v>31.45</v>
      </c>
      <c r="I162" s="38"/>
      <c r="J162" s="38"/>
      <c r="K162" s="521" t="s">
        <v>16</v>
      </c>
      <c r="L162" s="522"/>
      <c r="M162" s="522"/>
      <c r="N162" s="522"/>
      <c r="O162" s="523"/>
      <c r="AB162" s="509" t="s">
        <v>322</v>
      </c>
      <c r="AC162" s="509"/>
      <c r="AD162" s="509"/>
      <c r="AE162" s="509"/>
      <c r="AF162" s="509"/>
      <c r="AG162" s="38" t="s">
        <v>324</v>
      </c>
      <c r="AH162" s="100"/>
      <c r="AI162" s="100"/>
    </row>
    <row r="163" spans="1:35" ht="15" customHeight="1" x14ac:dyDescent="0.25">
      <c r="A163" s="525"/>
      <c r="B163" s="442"/>
      <c r="C163" s="445"/>
      <c r="D163" s="44" t="s">
        <v>2</v>
      </c>
      <c r="E163" s="45">
        <v>0.05</v>
      </c>
      <c r="F163" s="504"/>
      <c r="G163" s="44">
        <v>150</v>
      </c>
      <c r="H163" s="240">
        <f t="shared" si="2"/>
        <v>7.5</v>
      </c>
      <c r="I163" s="38"/>
      <c r="J163" s="38"/>
      <c r="K163" s="510" t="s">
        <v>24</v>
      </c>
      <c r="L163" s="510"/>
      <c r="M163" s="510"/>
      <c r="N163" s="510"/>
      <c r="O163" s="511"/>
      <c r="AB163" s="268" t="s">
        <v>50</v>
      </c>
      <c r="AC163" s="269">
        <f>$E$167</f>
        <v>0.98000000000000009</v>
      </c>
      <c r="AD163" s="269">
        <f>$E$174</f>
        <v>0.89</v>
      </c>
      <c r="AE163" s="269">
        <f>$E$181</f>
        <v>0</v>
      </c>
      <c r="AF163" s="269">
        <f>$E$188</f>
        <v>0</v>
      </c>
      <c r="AG163" s="270">
        <f>AVERAGEIF(AC163:AF163,"&lt;&gt;0")</f>
        <v>0.93500000000000005</v>
      </c>
      <c r="AH163" s="38"/>
      <c r="AI163" s="38"/>
    </row>
    <row r="164" spans="1:35" ht="14.45" customHeight="1" x14ac:dyDescent="0.25">
      <c r="A164" s="525"/>
      <c r="B164" s="442"/>
      <c r="C164" s="445"/>
      <c r="D164" s="44" t="s">
        <v>3</v>
      </c>
      <c r="E164" s="45">
        <v>0.12</v>
      </c>
      <c r="F164" s="504"/>
      <c r="G164" s="44">
        <v>60</v>
      </c>
      <c r="H164" s="240">
        <f t="shared" si="2"/>
        <v>7.1999999999999993</v>
      </c>
      <c r="I164" s="38"/>
      <c r="J164" s="38"/>
      <c r="K164" s="512"/>
      <c r="L164" s="512"/>
      <c r="M164" s="512"/>
      <c r="N164" s="512"/>
      <c r="O164" s="513"/>
      <c r="AB164" s="268" t="s">
        <v>51</v>
      </c>
      <c r="AC164" s="269">
        <f>$E$200</f>
        <v>1.04</v>
      </c>
      <c r="AD164" s="269">
        <f>$E$207</f>
        <v>0</v>
      </c>
      <c r="AE164" s="269">
        <f>$E$214</f>
        <v>0</v>
      </c>
      <c r="AF164" s="269">
        <f>$E$221</f>
        <v>0</v>
      </c>
      <c r="AG164" s="270">
        <f t="shared" ref="AG164:AG167" si="3">AVERAGEIF(AC164:AF164,"&lt;&gt;0")</f>
        <v>1.04</v>
      </c>
      <c r="AH164" s="38"/>
      <c r="AI164" s="38"/>
    </row>
    <row r="165" spans="1:35" ht="14.45" customHeight="1" x14ac:dyDescent="0.25">
      <c r="A165" s="525"/>
      <c r="B165" s="442"/>
      <c r="C165" s="445"/>
      <c r="D165" s="44"/>
      <c r="E165" s="45"/>
      <c r="F165" s="504"/>
      <c r="G165" s="44"/>
      <c r="H165" s="240">
        <f t="shared" si="2"/>
        <v>0</v>
      </c>
      <c r="I165" s="38"/>
      <c r="J165" s="38"/>
      <c r="K165" s="512"/>
      <c r="L165" s="512"/>
      <c r="M165" s="512"/>
      <c r="N165" s="512"/>
      <c r="O165" s="513"/>
      <c r="AB165" s="268" t="s">
        <v>52</v>
      </c>
      <c r="AC165" s="269">
        <f>$E$233</f>
        <v>0.94</v>
      </c>
      <c r="AD165" s="269">
        <f>$E$240</f>
        <v>1.05</v>
      </c>
      <c r="AE165" s="269">
        <f>$E$247</f>
        <v>0</v>
      </c>
      <c r="AF165" s="269">
        <f>$E$254</f>
        <v>0</v>
      </c>
      <c r="AG165" s="270">
        <f t="shared" si="3"/>
        <v>0.995</v>
      </c>
      <c r="AH165" s="38"/>
      <c r="AI165" s="38"/>
    </row>
    <row r="166" spans="1:35" ht="19.5" x14ac:dyDescent="0.3">
      <c r="A166" s="525"/>
      <c r="B166" s="442"/>
      <c r="C166" s="445"/>
      <c r="D166" s="44"/>
      <c r="E166" s="45"/>
      <c r="F166" s="504"/>
      <c r="G166" s="44"/>
      <c r="H166" s="240">
        <f t="shared" si="2"/>
        <v>0</v>
      </c>
      <c r="I166" s="38"/>
      <c r="J166" s="38"/>
      <c r="K166" s="512" t="s">
        <v>321</v>
      </c>
      <c r="L166" s="512"/>
      <c r="M166" s="512"/>
      <c r="N166" s="512"/>
      <c r="O166" s="513"/>
      <c r="AB166" s="268" t="s">
        <v>323</v>
      </c>
      <c r="AC166" s="269">
        <f>$E$266</f>
        <v>0.94</v>
      </c>
      <c r="AD166" s="269">
        <f>$E$273</f>
        <v>0.72</v>
      </c>
      <c r="AE166" s="269">
        <f>$E$280</f>
        <v>0</v>
      </c>
      <c r="AF166" s="269">
        <f>$E$287</f>
        <v>0</v>
      </c>
      <c r="AG166" s="270">
        <f t="shared" si="3"/>
        <v>0.83</v>
      </c>
      <c r="AH166" s="38"/>
      <c r="AI166" s="100"/>
    </row>
    <row r="167" spans="1:35" ht="19.5" x14ac:dyDescent="0.3">
      <c r="A167" s="525"/>
      <c r="B167" s="443"/>
      <c r="C167" s="446"/>
      <c r="D167" s="82" t="s">
        <v>4</v>
      </c>
      <c r="E167" s="32">
        <f>SUM(E161:E166)</f>
        <v>0.98000000000000009</v>
      </c>
      <c r="F167" s="83"/>
      <c r="G167" s="77" t="s">
        <v>22</v>
      </c>
      <c r="H167" s="220">
        <f>SUM(H161:H166)</f>
        <v>83.55</v>
      </c>
      <c r="I167" s="505"/>
      <c r="J167" s="505"/>
      <c r="K167" s="514" t="s">
        <v>18</v>
      </c>
      <c r="L167" s="515"/>
      <c r="M167" s="515"/>
      <c r="N167" s="515"/>
      <c r="O167" s="516"/>
      <c r="AB167" s="268" t="s">
        <v>54</v>
      </c>
      <c r="AC167" s="269">
        <f>$E$299</f>
        <v>0</v>
      </c>
      <c r="AD167" s="269">
        <f>$E$306</f>
        <v>0</v>
      </c>
      <c r="AE167" s="269">
        <f>$E$313</f>
        <v>0</v>
      </c>
      <c r="AF167" s="269">
        <f>$E$320</f>
        <v>0</v>
      </c>
      <c r="AG167" s="270" t="e">
        <f t="shared" si="3"/>
        <v>#DIV/0!</v>
      </c>
      <c r="AH167" s="38"/>
      <c r="AI167" s="38"/>
    </row>
    <row r="168" spans="1:35" ht="19.5" x14ac:dyDescent="0.3">
      <c r="A168" s="525"/>
      <c r="B168" s="483" t="s">
        <v>305</v>
      </c>
      <c r="C168" s="479" t="s">
        <v>337</v>
      </c>
      <c r="D168" s="44" t="s">
        <v>338</v>
      </c>
      <c r="E168" s="45">
        <v>0.43</v>
      </c>
      <c r="F168" s="503"/>
      <c r="G168" s="44">
        <v>46</v>
      </c>
      <c r="H168" s="240">
        <f>G168*E168</f>
        <v>19.78</v>
      </c>
      <c r="I168" s="38"/>
      <c r="J168" s="38"/>
      <c r="K168" s="518" t="s">
        <v>19</v>
      </c>
      <c r="L168" s="519"/>
      <c r="M168" s="519"/>
      <c r="N168" s="519"/>
      <c r="O168" s="520"/>
    </row>
    <row r="169" spans="1:35" ht="19.5" x14ac:dyDescent="0.3">
      <c r="A169" s="525"/>
      <c r="B169" s="442"/>
      <c r="C169" s="445"/>
      <c r="D169" s="44" t="s">
        <v>1</v>
      </c>
      <c r="E169" s="45">
        <v>0.37</v>
      </c>
      <c r="F169" s="504"/>
      <c r="G169" s="44">
        <v>46</v>
      </c>
      <c r="H169" s="240">
        <f t="shared" ref="H169:H173" si="4">G169*E169</f>
        <v>17.02</v>
      </c>
      <c r="I169" s="38"/>
      <c r="J169" s="38"/>
      <c r="K169" s="521" t="s">
        <v>20</v>
      </c>
      <c r="L169" s="522"/>
      <c r="M169" s="522"/>
      <c r="N169" s="522"/>
      <c r="O169" s="523"/>
    </row>
    <row r="170" spans="1:35" x14ac:dyDescent="0.25">
      <c r="A170" s="525"/>
      <c r="B170" s="442"/>
      <c r="C170" s="445"/>
      <c r="D170" s="44" t="s">
        <v>5</v>
      </c>
      <c r="E170" s="45">
        <v>0.09</v>
      </c>
      <c r="F170" s="504"/>
      <c r="G170" s="44">
        <v>63</v>
      </c>
      <c r="H170" s="240">
        <f t="shared" si="4"/>
        <v>5.67</v>
      </c>
      <c r="I170" s="38"/>
      <c r="J170" s="38"/>
      <c r="K170" s="38"/>
      <c r="L170" s="38"/>
      <c r="M170" s="38"/>
      <c r="N170" s="38"/>
      <c r="O170" s="40"/>
    </row>
    <row r="171" spans="1:35" x14ac:dyDescent="0.25">
      <c r="A171" s="525"/>
      <c r="B171" s="442"/>
      <c r="C171" s="445"/>
      <c r="D171" s="44"/>
      <c r="E171" s="45"/>
      <c r="F171" s="504"/>
      <c r="G171" s="44"/>
      <c r="H171" s="240">
        <f t="shared" si="4"/>
        <v>0</v>
      </c>
      <c r="I171" s="38"/>
      <c r="J171" s="38"/>
      <c r="K171" s="38"/>
      <c r="L171" s="38"/>
      <c r="M171" s="38"/>
      <c r="N171" s="38"/>
      <c r="O171" s="40"/>
    </row>
    <row r="172" spans="1:35" x14ac:dyDescent="0.25">
      <c r="A172" s="525"/>
      <c r="B172" s="442"/>
      <c r="C172" s="445"/>
      <c r="D172" s="44"/>
      <c r="E172" s="45"/>
      <c r="F172" s="504"/>
      <c r="G172" s="44"/>
      <c r="H172" s="240">
        <f t="shared" si="4"/>
        <v>0</v>
      </c>
      <c r="I172" s="38"/>
      <c r="J172" s="38"/>
      <c r="K172" s="38"/>
      <c r="L172" s="38"/>
      <c r="M172" s="38"/>
      <c r="N172" s="38"/>
      <c r="O172" s="40"/>
    </row>
    <row r="173" spans="1:35" x14ac:dyDescent="0.25">
      <c r="A173" s="525"/>
      <c r="B173" s="442"/>
      <c r="C173" s="445"/>
      <c r="D173" s="44"/>
      <c r="E173" s="45"/>
      <c r="F173" s="504"/>
      <c r="G173" s="44"/>
      <c r="H173" s="240">
        <f t="shared" si="4"/>
        <v>0</v>
      </c>
      <c r="I173" s="38"/>
      <c r="J173" s="38"/>
      <c r="K173" s="38"/>
      <c r="L173" s="38"/>
      <c r="M173" s="38"/>
      <c r="N173" s="38"/>
      <c r="O173" s="40"/>
    </row>
    <row r="174" spans="1:35" ht="17.25" x14ac:dyDescent="0.3">
      <c r="A174" s="525"/>
      <c r="B174" s="443"/>
      <c r="C174" s="446"/>
      <c r="D174" s="82" t="s">
        <v>4</v>
      </c>
      <c r="E174" s="32">
        <f>SUM(E168:E173)</f>
        <v>0.89</v>
      </c>
      <c r="F174" s="83"/>
      <c r="G174" s="77" t="s">
        <v>22</v>
      </c>
      <c r="H174" s="220">
        <f>SUM(H168:H173)</f>
        <v>42.47</v>
      </c>
      <c r="I174" s="505"/>
      <c r="J174" s="505"/>
      <c r="K174" s="38"/>
      <c r="L174" s="38"/>
      <c r="M174" s="38"/>
      <c r="N174" s="38"/>
      <c r="O174" s="40"/>
    </row>
    <row r="175" spans="1:35" x14ac:dyDescent="0.25">
      <c r="A175" s="525"/>
      <c r="B175" s="483" t="s">
        <v>306</v>
      </c>
      <c r="C175" s="479"/>
      <c r="D175" s="44"/>
      <c r="E175" s="45"/>
      <c r="F175" s="503"/>
      <c r="G175" s="44"/>
      <c r="H175" s="240">
        <f>G175*E175</f>
        <v>0</v>
      </c>
      <c r="I175" s="38"/>
      <c r="J175" s="38"/>
      <c r="K175" s="38"/>
      <c r="L175" s="38"/>
      <c r="M175" s="38"/>
      <c r="N175" s="38"/>
      <c r="O175" s="40"/>
    </row>
    <row r="176" spans="1:35" x14ac:dyDescent="0.25">
      <c r="A176" s="525"/>
      <c r="B176" s="442"/>
      <c r="C176" s="445"/>
      <c r="D176" s="44"/>
      <c r="E176" s="45"/>
      <c r="F176" s="504"/>
      <c r="G176" s="44"/>
      <c r="H176" s="240">
        <f t="shared" ref="H176:H180" si="5">G176*E176</f>
        <v>0</v>
      </c>
      <c r="I176" s="38"/>
      <c r="J176" s="38"/>
      <c r="K176" s="38"/>
      <c r="L176" s="38"/>
      <c r="M176" s="38"/>
      <c r="N176" s="38"/>
      <c r="O176" s="40"/>
    </row>
    <row r="177" spans="1:15" x14ac:dyDescent="0.25">
      <c r="A177" s="525"/>
      <c r="B177" s="442"/>
      <c r="C177" s="445"/>
      <c r="D177" s="44"/>
      <c r="E177" s="45"/>
      <c r="F177" s="504"/>
      <c r="G177" s="44"/>
      <c r="H177" s="240">
        <f t="shared" si="5"/>
        <v>0</v>
      </c>
      <c r="I177" s="38"/>
      <c r="J177" s="38"/>
      <c r="K177" s="38"/>
      <c r="L177" s="38"/>
      <c r="M177" s="38"/>
      <c r="N177" s="38"/>
      <c r="O177" s="40"/>
    </row>
    <row r="178" spans="1:15" x14ac:dyDescent="0.25">
      <c r="A178" s="525"/>
      <c r="B178" s="442"/>
      <c r="C178" s="445"/>
      <c r="D178" s="44"/>
      <c r="E178" s="45"/>
      <c r="F178" s="504"/>
      <c r="G178" s="44"/>
      <c r="H178" s="240">
        <f t="shared" si="5"/>
        <v>0</v>
      </c>
      <c r="I178" s="38"/>
      <c r="J178" s="38"/>
      <c r="K178" s="38"/>
      <c r="L178" s="38"/>
      <c r="M178" s="38"/>
      <c r="N178" s="38"/>
      <c r="O178" s="40"/>
    </row>
    <row r="179" spans="1:15" x14ac:dyDescent="0.25">
      <c r="A179" s="525"/>
      <c r="B179" s="442"/>
      <c r="C179" s="445"/>
      <c r="D179" s="44"/>
      <c r="E179" s="45"/>
      <c r="F179" s="504"/>
      <c r="G179" s="44"/>
      <c r="H179" s="240">
        <f t="shared" si="5"/>
        <v>0</v>
      </c>
      <c r="I179" s="38"/>
      <c r="J179" s="38"/>
      <c r="K179" s="38"/>
      <c r="L179" s="38"/>
      <c r="M179" s="38"/>
      <c r="N179" s="38"/>
      <c r="O179" s="40"/>
    </row>
    <row r="180" spans="1:15" x14ac:dyDescent="0.25">
      <c r="A180" s="525"/>
      <c r="B180" s="442"/>
      <c r="C180" s="445"/>
      <c r="D180" s="44"/>
      <c r="E180" s="45"/>
      <c r="F180" s="504"/>
      <c r="G180" s="44"/>
      <c r="H180" s="240">
        <f t="shared" si="5"/>
        <v>0</v>
      </c>
      <c r="I180" s="38"/>
      <c r="J180" s="38"/>
      <c r="K180" s="38"/>
      <c r="L180" s="38"/>
      <c r="M180" s="38"/>
      <c r="N180" s="38"/>
      <c r="O180" s="40"/>
    </row>
    <row r="181" spans="1:15" ht="17.25" x14ac:dyDescent="0.3">
      <c r="A181" s="525"/>
      <c r="B181" s="443"/>
      <c r="C181" s="446"/>
      <c r="D181" s="82" t="s">
        <v>4</v>
      </c>
      <c r="E181" s="32">
        <f>SUM(E175:E180)</f>
        <v>0</v>
      </c>
      <c r="F181" s="83"/>
      <c r="G181" s="77" t="s">
        <v>22</v>
      </c>
      <c r="H181" s="220">
        <f>SUM(H175:H180)</f>
        <v>0</v>
      </c>
      <c r="I181" s="505"/>
      <c r="J181" s="505"/>
      <c r="K181" s="38"/>
      <c r="L181" s="38"/>
      <c r="M181" s="38"/>
      <c r="N181" s="38"/>
      <c r="O181" s="40"/>
    </row>
    <row r="182" spans="1:15" x14ac:dyDescent="0.25">
      <c r="A182" s="525"/>
      <c r="B182" s="483" t="s">
        <v>307</v>
      </c>
      <c r="C182" s="479"/>
      <c r="D182" s="44"/>
      <c r="E182" s="45"/>
      <c r="F182" s="503"/>
      <c r="G182" s="44"/>
      <c r="H182" s="240">
        <f>G182*E182</f>
        <v>0</v>
      </c>
      <c r="I182" s="38"/>
      <c r="J182" s="38"/>
      <c r="K182" s="38"/>
      <c r="L182" s="38"/>
      <c r="M182" s="38"/>
      <c r="N182" s="38"/>
      <c r="O182" s="40"/>
    </row>
    <row r="183" spans="1:15" x14ac:dyDescent="0.25">
      <c r="A183" s="525"/>
      <c r="B183" s="442"/>
      <c r="C183" s="445"/>
      <c r="D183" s="44"/>
      <c r="E183" s="45"/>
      <c r="F183" s="504"/>
      <c r="G183" s="44"/>
      <c r="H183" s="240">
        <f t="shared" ref="H183:H187" si="6">G183*E183</f>
        <v>0</v>
      </c>
      <c r="I183" s="38"/>
      <c r="J183" s="38"/>
      <c r="K183" s="38"/>
      <c r="L183" s="38"/>
      <c r="M183" s="38"/>
      <c r="N183" s="38"/>
      <c r="O183" s="40"/>
    </row>
    <row r="184" spans="1:15" x14ac:dyDescent="0.25">
      <c r="A184" s="525"/>
      <c r="B184" s="442"/>
      <c r="C184" s="445"/>
      <c r="D184" s="44"/>
      <c r="E184" s="45"/>
      <c r="F184" s="504"/>
      <c r="G184" s="44"/>
      <c r="H184" s="240">
        <f t="shared" si="6"/>
        <v>0</v>
      </c>
      <c r="I184" s="38"/>
      <c r="J184" s="38"/>
      <c r="K184" s="38"/>
      <c r="L184" s="38"/>
      <c r="M184" s="38"/>
      <c r="N184" s="38"/>
      <c r="O184" s="40"/>
    </row>
    <row r="185" spans="1:15" x14ac:dyDescent="0.25">
      <c r="A185" s="525"/>
      <c r="B185" s="442"/>
      <c r="C185" s="445"/>
      <c r="D185" s="44"/>
      <c r="E185" s="45"/>
      <c r="F185" s="504"/>
      <c r="G185" s="44"/>
      <c r="H185" s="240">
        <f t="shared" si="6"/>
        <v>0</v>
      </c>
      <c r="I185" s="38"/>
      <c r="J185" s="38"/>
      <c r="K185" s="38"/>
      <c r="L185" s="38"/>
      <c r="M185" s="38"/>
      <c r="N185" s="38"/>
      <c r="O185" s="40"/>
    </row>
    <row r="186" spans="1:15" x14ac:dyDescent="0.25">
      <c r="A186" s="525"/>
      <c r="B186" s="442"/>
      <c r="C186" s="445"/>
      <c r="D186" s="44"/>
      <c r="E186" s="45"/>
      <c r="F186" s="504"/>
      <c r="G186" s="44"/>
      <c r="H186" s="240">
        <f t="shared" si="6"/>
        <v>0</v>
      </c>
      <c r="I186" s="38"/>
      <c r="J186" s="38"/>
      <c r="K186" s="38"/>
      <c r="L186" s="38"/>
      <c r="M186" s="38"/>
      <c r="N186" s="38"/>
      <c r="O186" s="40"/>
    </row>
    <row r="187" spans="1:15" x14ac:dyDescent="0.25">
      <c r="A187" s="525"/>
      <c r="B187" s="442"/>
      <c r="C187" s="445"/>
      <c r="D187" s="44"/>
      <c r="E187" s="45"/>
      <c r="F187" s="504"/>
      <c r="G187" s="44"/>
      <c r="H187" s="240">
        <f t="shared" si="6"/>
        <v>0</v>
      </c>
      <c r="I187" s="38"/>
      <c r="J187" s="38"/>
      <c r="K187" s="38"/>
      <c r="L187" s="38"/>
      <c r="M187" s="38"/>
      <c r="N187" s="38"/>
      <c r="O187" s="40"/>
    </row>
    <row r="188" spans="1:15" ht="17.25" x14ac:dyDescent="0.3">
      <c r="A188" s="525"/>
      <c r="B188" s="442"/>
      <c r="C188" s="445"/>
      <c r="D188" s="236" t="s">
        <v>4</v>
      </c>
      <c r="E188" s="237">
        <f>SUM(E182:E187)</f>
        <v>0</v>
      </c>
      <c r="F188" s="214"/>
      <c r="G188" s="238" t="s">
        <v>22</v>
      </c>
      <c r="H188" s="221">
        <f>SUM(H182:H187)</f>
        <v>0</v>
      </c>
      <c r="I188" s="505"/>
      <c r="J188" s="505"/>
      <c r="K188" s="38"/>
      <c r="L188" s="38"/>
      <c r="M188" s="38"/>
      <c r="N188" s="38"/>
      <c r="O188" s="40"/>
    </row>
    <row r="189" spans="1:15" ht="17.25" x14ac:dyDescent="0.3">
      <c r="A189" s="525"/>
      <c r="B189" s="261" t="s">
        <v>314</v>
      </c>
      <c r="C189" s="262"/>
      <c r="D189" s="82" t="s">
        <v>314</v>
      </c>
      <c r="E189" s="231">
        <v>0.28999999999999998</v>
      </c>
      <c r="F189" s="230"/>
      <c r="G189" s="280">
        <v>87</v>
      </c>
      <c r="H189" s="85">
        <f>E189*G189</f>
        <v>25.229999999999997</v>
      </c>
      <c r="I189" s="206"/>
      <c r="J189" s="206"/>
      <c r="K189" s="38"/>
      <c r="L189" s="38"/>
      <c r="M189" s="38"/>
      <c r="N189" s="38"/>
      <c r="O189" s="40"/>
    </row>
    <row r="190" spans="1:15" ht="30" x14ac:dyDescent="0.3">
      <c r="A190" s="525"/>
      <c r="B190" s="261" t="s">
        <v>315</v>
      </c>
      <c r="C190" s="262"/>
      <c r="D190" s="82" t="s">
        <v>315</v>
      </c>
      <c r="E190" s="231">
        <v>0.26</v>
      </c>
      <c r="F190" s="230"/>
      <c r="G190" s="280">
        <v>103</v>
      </c>
      <c r="H190" s="85">
        <f t="shared" ref="H190:H191" si="7">E190*G190</f>
        <v>26.78</v>
      </c>
      <c r="I190" s="206"/>
      <c r="J190" s="206"/>
      <c r="K190" s="38"/>
      <c r="L190" s="38"/>
      <c r="M190" s="38"/>
      <c r="N190" s="38"/>
      <c r="O190" s="40"/>
    </row>
    <row r="191" spans="1:15" ht="28.9" customHeight="1" x14ac:dyDescent="0.3">
      <c r="A191" s="525"/>
      <c r="B191" s="264" t="s">
        <v>313</v>
      </c>
      <c r="C191" s="262"/>
      <c r="D191" s="236" t="s">
        <v>313</v>
      </c>
      <c r="E191" s="281">
        <v>0.28999999999999998</v>
      </c>
      <c r="F191" s="283"/>
      <c r="G191" s="282">
        <v>98</v>
      </c>
      <c r="H191" s="85">
        <f t="shared" si="7"/>
        <v>28.419999999999998</v>
      </c>
      <c r="I191" s="206"/>
      <c r="J191" s="206"/>
      <c r="K191" s="38"/>
      <c r="L191" s="38"/>
      <c r="M191" s="38"/>
      <c r="N191" s="38"/>
      <c r="O191" s="40"/>
    </row>
    <row r="192" spans="1:15" ht="28.9" customHeight="1" x14ac:dyDescent="0.5">
      <c r="A192" s="525"/>
      <c r="B192" s="506" t="s">
        <v>316</v>
      </c>
      <c r="C192" s="506"/>
      <c r="D192" s="506"/>
      <c r="E192" s="506"/>
      <c r="F192" s="506"/>
      <c r="G192" s="506"/>
      <c r="H192" s="263">
        <f>SUM(H167,H174,H181,H188,H189:H191)</f>
        <v>206.45</v>
      </c>
      <c r="I192" s="206"/>
      <c r="J192" s="206"/>
      <c r="K192" s="38"/>
      <c r="L192" s="38"/>
      <c r="M192" s="38"/>
      <c r="N192" s="38"/>
      <c r="O192" s="40"/>
    </row>
    <row r="193" spans="1:15" ht="18" thickBot="1" x14ac:dyDescent="0.35">
      <c r="A193" s="254"/>
      <c r="B193" s="242"/>
      <c r="C193" s="243"/>
      <c r="D193" s="244"/>
      <c r="E193" s="245"/>
      <c r="F193" s="255"/>
      <c r="G193" s="253"/>
      <c r="H193" s="256"/>
      <c r="I193" s="206"/>
      <c r="J193" s="206"/>
      <c r="K193" s="38"/>
      <c r="L193" s="38"/>
      <c r="M193" s="38"/>
      <c r="N193" s="38"/>
      <c r="O193" s="40"/>
    </row>
    <row r="194" spans="1:15" ht="14.45" customHeight="1" x14ac:dyDescent="0.25">
      <c r="A194" s="524" t="s">
        <v>309</v>
      </c>
      <c r="B194" s="441" t="s">
        <v>304</v>
      </c>
      <c r="C194" s="444" t="s">
        <v>151</v>
      </c>
      <c r="D194" s="218" t="s">
        <v>151</v>
      </c>
      <c r="E194" s="219">
        <v>0.84</v>
      </c>
      <c r="F194" s="517"/>
      <c r="G194" s="218">
        <v>147</v>
      </c>
      <c r="H194" s="239">
        <f>G194*E194</f>
        <v>123.47999999999999</v>
      </c>
      <c r="I194" s="38"/>
      <c r="J194" s="38"/>
      <c r="K194" s="38"/>
      <c r="L194" s="38"/>
      <c r="M194" s="38"/>
      <c r="N194" s="38"/>
      <c r="O194" s="40"/>
    </row>
    <row r="195" spans="1:15" x14ac:dyDescent="0.25">
      <c r="A195" s="525"/>
      <c r="B195" s="442"/>
      <c r="C195" s="445"/>
      <c r="D195" s="44" t="s">
        <v>329</v>
      </c>
      <c r="E195" s="45">
        <v>0.05</v>
      </c>
      <c r="F195" s="504"/>
      <c r="G195" s="44">
        <v>133</v>
      </c>
      <c r="H195" s="240">
        <f t="shared" ref="H195:H199" si="8">G195*E195</f>
        <v>6.65</v>
      </c>
      <c r="I195" s="38"/>
      <c r="J195" s="38"/>
      <c r="K195" s="38"/>
      <c r="L195" s="38"/>
      <c r="M195" s="38"/>
      <c r="N195" s="38"/>
      <c r="O195" s="40"/>
    </row>
    <row r="196" spans="1:15" x14ac:dyDescent="0.25">
      <c r="A196" s="525"/>
      <c r="B196" s="442"/>
      <c r="C196" s="445"/>
      <c r="D196" s="44" t="s">
        <v>340</v>
      </c>
      <c r="E196" s="45">
        <v>0.15</v>
      </c>
      <c r="F196" s="504"/>
      <c r="G196" s="44">
        <v>150</v>
      </c>
      <c r="H196" s="240">
        <f t="shared" si="8"/>
        <v>22.5</v>
      </c>
      <c r="I196" s="38"/>
      <c r="J196" s="38"/>
      <c r="K196" s="38"/>
      <c r="L196" s="38"/>
      <c r="M196" s="38"/>
      <c r="N196" s="38"/>
      <c r="O196" s="40"/>
    </row>
    <row r="197" spans="1:15" x14ac:dyDescent="0.25">
      <c r="A197" s="525"/>
      <c r="B197" s="442"/>
      <c r="C197" s="445"/>
      <c r="D197" s="44"/>
      <c r="E197" s="45"/>
      <c r="F197" s="504"/>
      <c r="G197" s="44"/>
      <c r="H197" s="240">
        <f t="shared" si="8"/>
        <v>0</v>
      </c>
      <c r="I197" s="38"/>
      <c r="J197" s="38"/>
      <c r="K197" s="38"/>
      <c r="L197" s="38"/>
      <c r="M197" s="38"/>
      <c r="N197" s="38"/>
      <c r="O197" s="40"/>
    </row>
    <row r="198" spans="1:15" x14ac:dyDescent="0.25">
      <c r="A198" s="525"/>
      <c r="B198" s="442"/>
      <c r="C198" s="445"/>
      <c r="D198" s="44"/>
      <c r="E198" s="45"/>
      <c r="F198" s="504"/>
      <c r="G198" s="44"/>
      <c r="H198" s="240">
        <f t="shared" si="8"/>
        <v>0</v>
      </c>
      <c r="I198" s="38"/>
      <c r="J198" s="38"/>
      <c r="K198" s="38"/>
      <c r="L198" s="38"/>
      <c r="M198" s="38"/>
      <c r="N198" s="38"/>
      <c r="O198" s="40"/>
    </row>
    <row r="199" spans="1:15" x14ac:dyDescent="0.25">
      <c r="A199" s="525"/>
      <c r="B199" s="442"/>
      <c r="C199" s="445"/>
      <c r="D199" s="44"/>
      <c r="E199" s="45"/>
      <c r="F199" s="504"/>
      <c r="G199" s="44"/>
      <c r="H199" s="240">
        <f t="shared" si="8"/>
        <v>0</v>
      </c>
      <c r="I199" s="38"/>
      <c r="J199" s="38"/>
      <c r="K199" s="38"/>
      <c r="L199" s="38"/>
      <c r="M199" s="38"/>
      <c r="N199" s="38"/>
      <c r="O199" s="40"/>
    </row>
    <row r="200" spans="1:15" ht="17.25" x14ac:dyDescent="0.3">
      <c r="A200" s="525"/>
      <c r="B200" s="443"/>
      <c r="C200" s="446"/>
      <c r="D200" s="82" t="s">
        <v>4</v>
      </c>
      <c r="E200" s="32">
        <f>SUM(E194:E199)</f>
        <v>1.04</v>
      </c>
      <c r="F200" s="83"/>
      <c r="G200" s="77" t="s">
        <v>22</v>
      </c>
      <c r="H200" s="220">
        <f>SUM(H194:H199)</f>
        <v>152.63</v>
      </c>
      <c r="I200" s="505"/>
      <c r="J200" s="505"/>
      <c r="K200" s="38"/>
      <c r="L200" s="38"/>
      <c r="M200" s="38"/>
      <c r="N200" s="38"/>
      <c r="O200" s="40"/>
    </row>
    <row r="201" spans="1:15" x14ac:dyDescent="0.25">
      <c r="A201" s="525"/>
      <c r="B201" s="483" t="s">
        <v>305</v>
      </c>
      <c r="C201" s="479"/>
      <c r="D201" s="44"/>
      <c r="E201" s="45"/>
      <c r="F201" s="503"/>
      <c r="G201" s="44"/>
      <c r="H201" s="240">
        <f>G201*E201</f>
        <v>0</v>
      </c>
      <c r="I201" s="38"/>
      <c r="J201" s="38"/>
      <c r="K201" s="38"/>
      <c r="L201" s="38"/>
      <c r="M201" s="38"/>
      <c r="N201" s="38"/>
      <c r="O201" s="40"/>
    </row>
    <row r="202" spans="1:15" x14ac:dyDescent="0.25">
      <c r="A202" s="525"/>
      <c r="B202" s="442"/>
      <c r="C202" s="445"/>
      <c r="D202" s="44"/>
      <c r="E202" s="45"/>
      <c r="F202" s="504"/>
      <c r="G202" s="44"/>
      <c r="H202" s="240">
        <f t="shared" ref="H202:H206" si="9">G202*E202</f>
        <v>0</v>
      </c>
      <c r="I202" s="38"/>
      <c r="J202" s="38"/>
      <c r="K202" s="38"/>
      <c r="L202" s="38"/>
      <c r="M202" s="38"/>
      <c r="N202" s="38"/>
      <c r="O202" s="40"/>
    </row>
    <row r="203" spans="1:15" x14ac:dyDescent="0.25">
      <c r="A203" s="525"/>
      <c r="B203" s="442"/>
      <c r="C203" s="445"/>
      <c r="D203" s="44"/>
      <c r="E203" s="45"/>
      <c r="F203" s="504"/>
      <c r="G203" s="44"/>
      <c r="H203" s="240">
        <f t="shared" si="9"/>
        <v>0</v>
      </c>
      <c r="I203" s="38"/>
      <c r="J203" s="38"/>
      <c r="K203" s="38"/>
      <c r="L203" s="38"/>
      <c r="M203" s="38"/>
      <c r="N203" s="38"/>
      <c r="O203" s="40"/>
    </row>
    <row r="204" spans="1:15" x14ac:dyDescent="0.25">
      <c r="A204" s="525"/>
      <c r="B204" s="442"/>
      <c r="C204" s="445"/>
      <c r="D204" s="44"/>
      <c r="E204" s="45"/>
      <c r="F204" s="504"/>
      <c r="G204" s="44"/>
      <c r="H204" s="240">
        <f t="shared" si="9"/>
        <v>0</v>
      </c>
      <c r="I204" s="38"/>
      <c r="J204" s="38"/>
      <c r="K204" s="38"/>
      <c r="L204" s="38"/>
      <c r="M204" s="38"/>
      <c r="N204" s="38"/>
      <c r="O204" s="40"/>
    </row>
    <row r="205" spans="1:15" x14ac:dyDescent="0.25">
      <c r="A205" s="525"/>
      <c r="B205" s="442"/>
      <c r="C205" s="445"/>
      <c r="D205" s="44"/>
      <c r="E205" s="45"/>
      <c r="F205" s="504"/>
      <c r="G205" s="44"/>
      <c r="H205" s="240">
        <f t="shared" si="9"/>
        <v>0</v>
      </c>
      <c r="I205" s="38"/>
      <c r="J205" s="38"/>
      <c r="K205" s="38"/>
      <c r="L205" s="38"/>
      <c r="M205" s="38"/>
      <c r="N205" s="38"/>
      <c r="O205" s="40"/>
    </row>
    <row r="206" spans="1:15" x14ac:dyDescent="0.25">
      <c r="A206" s="525"/>
      <c r="B206" s="442"/>
      <c r="C206" s="445"/>
      <c r="D206" s="44"/>
      <c r="E206" s="45"/>
      <c r="F206" s="504"/>
      <c r="G206" s="44"/>
      <c r="H206" s="240">
        <f t="shared" si="9"/>
        <v>0</v>
      </c>
      <c r="I206" s="38"/>
      <c r="J206" s="38"/>
      <c r="K206" s="38"/>
      <c r="L206" s="38"/>
      <c r="M206" s="38"/>
      <c r="N206" s="38"/>
      <c r="O206" s="40"/>
    </row>
    <row r="207" spans="1:15" ht="17.25" x14ac:dyDescent="0.3">
      <c r="A207" s="525"/>
      <c r="B207" s="443"/>
      <c r="C207" s="446"/>
      <c r="D207" s="82" t="s">
        <v>4</v>
      </c>
      <c r="E207" s="32">
        <f>SUM(E201:E206)</f>
        <v>0</v>
      </c>
      <c r="F207" s="83"/>
      <c r="G207" s="77" t="s">
        <v>22</v>
      </c>
      <c r="H207" s="220">
        <f>SUM(H201:H206)</f>
        <v>0</v>
      </c>
      <c r="I207" s="505"/>
      <c r="J207" s="505"/>
      <c r="K207" s="38"/>
      <c r="L207" s="38"/>
      <c r="M207" s="38"/>
      <c r="N207" s="38"/>
      <c r="O207" s="40"/>
    </row>
    <row r="208" spans="1:15" x14ac:dyDescent="0.25">
      <c r="A208" s="525"/>
      <c r="B208" s="483" t="s">
        <v>306</v>
      </c>
      <c r="C208" s="479"/>
      <c r="D208" s="44"/>
      <c r="E208" s="45"/>
      <c r="F208" s="503"/>
      <c r="G208" s="44"/>
      <c r="H208" s="240">
        <f>G208*E208</f>
        <v>0</v>
      </c>
      <c r="I208" s="38"/>
      <c r="J208" s="38"/>
      <c r="K208" s="38"/>
      <c r="L208" s="38"/>
      <c r="M208" s="38"/>
      <c r="N208" s="38"/>
      <c r="O208" s="40"/>
    </row>
    <row r="209" spans="1:15" x14ac:dyDescent="0.25">
      <c r="A209" s="525"/>
      <c r="B209" s="442"/>
      <c r="C209" s="445"/>
      <c r="D209" s="44"/>
      <c r="E209" s="45"/>
      <c r="F209" s="504"/>
      <c r="G209" s="44"/>
      <c r="H209" s="240">
        <f t="shared" ref="H209:H213" si="10">G209*E209</f>
        <v>0</v>
      </c>
      <c r="I209" s="38"/>
      <c r="J209" s="38"/>
      <c r="K209" s="38"/>
      <c r="L209" s="38"/>
      <c r="M209" s="38"/>
      <c r="N209" s="38"/>
      <c r="O209" s="40"/>
    </row>
    <row r="210" spans="1:15" x14ac:dyDescent="0.25">
      <c r="A210" s="525"/>
      <c r="B210" s="442"/>
      <c r="C210" s="445"/>
      <c r="D210" s="44"/>
      <c r="E210" s="45"/>
      <c r="F210" s="504"/>
      <c r="G210" s="44"/>
      <c r="H210" s="240">
        <f t="shared" si="10"/>
        <v>0</v>
      </c>
      <c r="I210" s="38"/>
      <c r="J210" s="38"/>
      <c r="K210" s="38"/>
      <c r="L210" s="38"/>
      <c r="M210" s="38"/>
      <c r="N210" s="38"/>
      <c r="O210" s="40"/>
    </row>
    <row r="211" spans="1:15" x14ac:dyDescent="0.25">
      <c r="A211" s="525"/>
      <c r="B211" s="442"/>
      <c r="C211" s="445"/>
      <c r="D211" s="44"/>
      <c r="E211" s="45"/>
      <c r="F211" s="504"/>
      <c r="G211" s="44"/>
      <c r="H211" s="240">
        <f t="shared" si="10"/>
        <v>0</v>
      </c>
      <c r="I211" s="38"/>
      <c r="J211" s="38"/>
      <c r="K211" s="38"/>
      <c r="L211" s="38"/>
      <c r="M211" s="38"/>
      <c r="N211" s="38"/>
      <c r="O211" s="40"/>
    </row>
    <row r="212" spans="1:15" x14ac:dyDescent="0.25">
      <c r="A212" s="525"/>
      <c r="B212" s="442"/>
      <c r="C212" s="445"/>
      <c r="D212" s="44"/>
      <c r="E212" s="45"/>
      <c r="F212" s="504"/>
      <c r="G212" s="44"/>
      <c r="H212" s="240">
        <f t="shared" si="10"/>
        <v>0</v>
      </c>
      <c r="I212" s="38"/>
      <c r="J212" s="38"/>
      <c r="K212" s="38"/>
      <c r="L212" s="38"/>
      <c r="M212" s="38"/>
      <c r="N212" s="38"/>
      <c r="O212" s="40"/>
    </row>
    <row r="213" spans="1:15" x14ac:dyDescent="0.25">
      <c r="A213" s="525"/>
      <c r="B213" s="442"/>
      <c r="C213" s="445"/>
      <c r="D213" s="44"/>
      <c r="E213" s="45"/>
      <c r="F213" s="504"/>
      <c r="G213" s="44"/>
      <c r="H213" s="240">
        <f t="shared" si="10"/>
        <v>0</v>
      </c>
      <c r="I213" s="38"/>
      <c r="J213" s="38"/>
      <c r="K213" s="38"/>
      <c r="L213" s="38"/>
      <c r="M213" s="38"/>
      <c r="N213" s="38"/>
      <c r="O213" s="40"/>
    </row>
    <row r="214" spans="1:15" ht="17.25" x14ac:dyDescent="0.3">
      <c r="A214" s="525"/>
      <c r="B214" s="443"/>
      <c r="C214" s="446"/>
      <c r="D214" s="82" t="s">
        <v>4</v>
      </c>
      <c r="E214" s="32">
        <f>SUM(E208:E213)</f>
        <v>0</v>
      </c>
      <c r="F214" s="83"/>
      <c r="G214" s="77" t="s">
        <v>22</v>
      </c>
      <c r="H214" s="220">
        <f>SUM(H208:H213)</f>
        <v>0</v>
      </c>
      <c r="I214" s="505"/>
      <c r="J214" s="505"/>
      <c r="K214" s="38"/>
      <c r="L214" s="38"/>
      <c r="M214" s="38"/>
      <c r="N214" s="38"/>
      <c r="O214" s="40"/>
    </row>
    <row r="215" spans="1:15" x14ac:dyDescent="0.25">
      <c r="A215" s="525"/>
      <c r="B215" s="483" t="s">
        <v>307</v>
      </c>
      <c r="C215" s="479"/>
      <c r="D215" s="44"/>
      <c r="E215" s="45"/>
      <c r="F215" s="503"/>
      <c r="G215" s="44"/>
      <c r="H215" s="240">
        <f>G215*E215</f>
        <v>0</v>
      </c>
      <c r="I215" s="38"/>
      <c r="J215" s="38"/>
      <c r="K215" s="38"/>
      <c r="L215" s="38"/>
      <c r="M215" s="38"/>
      <c r="N215" s="38"/>
      <c r="O215" s="40"/>
    </row>
    <row r="216" spans="1:15" x14ac:dyDescent="0.25">
      <c r="A216" s="525"/>
      <c r="B216" s="442"/>
      <c r="C216" s="445"/>
      <c r="D216" s="44"/>
      <c r="E216" s="45"/>
      <c r="F216" s="504"/>
      <c r="G216" s="44"/>
      <c r="H216" s="240">
        <f t="shared" ref="H216:H220" si="11">G216*E216</f>
        <v>0</v>
      </c>
      <c r="I216" s="38"/>
      <c r="J216" s="38"/>
      <c r="K216" s="38"/>
      <c r="L216" s="38"/>
      <c r="M216" s="38"/>
      <c r="N216" s="38"/>
      <c r="O216" s="40"/>
    </row>
    <row r="217" spans="1:15" x14ac:dyDescent="0.25">
      <c r="A217" s="525"/>
      <c r="B217" s="442"/>
      <c r="C217" s="445"/>
      <c r="D217" s="44"/>
      <c r="E217" s="45"/>
      <c r="F217" s="504"/>
      <c r="G217" s="44"/>
      <c r="H217" s="240">
        <f t="shared" si="11"/>
        <v>0</v>
      </c>
      <c r="I217" s="38"/>
      <c r="J217" s="38"/>
      <c r="K217" s="38"/>
      <c r="L217" s="38"/>
      <c r="M217" s="38"/>
      <c r="N217" s="38"/>
      <c r="O217" s="40"/>
    </row>
    <row r="218" spans="1:15" x14ac:dyDescent="0.25">
      <c r="A218" s="525"/>
      <c r="B218" s="442"/>
      <c r="C218" s="445"/>
      <c r="D218" s="44"/>
      <c r="E218" s="45"/>
      <c r="F218" s="504"/>
      <c r="G218" s="44"/>
      <c r="H218" s="240">
        <f t="shared" si="11"/>
        <v>0</v>
      </c>
      <c r="I218" s="38"/>
      <c r="J218" s="38"/>
      <c r="K218" s="38"/>
      <c r="L218" s="38"/>
      <c r="M218" s="38"/>
      <c r="N218" s="38"/>
      <c r="O218" s="40"/>
    </row>
    <row r="219" spans="1:15" x14ac:dyDescent="0.25">
      <c r="A219" s="525"/>
      <c r="B219" s="442"/>
      <c r="C219" s="445"/>
      <c r="D219" s="44"/>
      <c r="E219" s="45"/>
      <c r="F219" s="504"/>
      <c r="G219" s="44"/>
      <c r="H219" s="240">
        <f t="shared" si="11"/>
        <v>0</v>
      </c>
      <c r="I219" s="38"/>
      <c r="J219" s="38"/>
      <c r="K219" s="38"/>
      <c r="L219" s="38"/>
      <c r="M219" s="38"/>
      <c r="N219" s="38"/>
      <c r="O219" s="40"/>
    </row>
    <row r="220" spans="1:15" ht="15" customHeight="1" x14ac:dyDescent="0.25">
      <c r="A220" s="525"/>
      <c r="B220" s="442"/>
      <c r="C220" s="445"/>
      <c r="D220" s="44"/>
      <c r="E220" s="45"/>
      <c r="F220" s="504"/>
      <c r="G220" s="44"/>
      <c r="H220" s="240">
        <f t="shared" si="11"/>
        <v>0</v>
      </c>
      <c r="I220" s="38"/>
      <c r="J220" s="38"/>
      <c r="K220" s="38"/>
      <c r="L220" s="38"/>
      <c r="M220" s="38"/>
      <c r="N220" s="38"/>
      <c r="O220" s="40"/>
    </row>
    <row r="221" spans="1:15" ht="17.25" x14ac:dyDescent="0.3">
      <c r="A221" s="525"/>
      <c r="B221" s="442"/>
      <c r="C221" s="445"/>
      <c r="D221" s="236" t="s">
        <v>4</v>
      </c>
      <c r="E221" s="237">
        <f>SUM(E215:E220)</f>
        <v>0</v>
      </c>
      <c r="F221" s="214"/>
      <c r="G221" s="238" t="s">
        <v>22</v>
      </c>
      <c r="H221" s="221">
        <f>SUM(H215:H220)</f>
        <v>0</v>
      </c>
      <c r="I221" s="505"/>
      <c r="J221" s="505"/>
      <c r="K221" s="38"/>
      <c r="L221" s="38"/>
      <c r="M221" s="38"/>
      <c r="N221" s="38"/>
      <c r="O221" s="40"/>
    </row>
    <row r="222" spans="1:15" ht="17.25" x14ac:dyDescent="0.3">
      <c r="A222" s="525"/>
      <c r="B222" s="261" t="s">
        <v>314</v>
      </c>
      <c r="C222" s="262"/>
      <c r="D222" s="82" t="s">
        <v>314</v>
      </c>
      <c r="E222" s="231">
        <v>0.31</v>
      </c>
      <c r="F222" s="230"/>
      <c r="G222" s="280">
        <v>105</v>
      </c>
      <c r="H222" s="85">
        <f>E222*G222</f>
        <v>32.549999999999997</v>
      </c>
      <c r="I222" s="206"/>
      <c r="J222" s="206"/>
      <c r="K222" s="38"/>
      <c r="L222" s="38"/>
      <c r="M222" s="38"/>
      <c r="N222" s="38"/>
      <c r="O222" s="40"/>
    </row>
    <row r="223" spans="1:15" ht="30" x14ac:dyDescent="0.3">
      <c r="A223" s="525"/>
      <c r="B223" s="261" t="s">
        <v>315</v>
      </c>
      <c r="C223" s="262"/>
      <c r="D223" s="82" t="s">
        <v>315</v>
      </c>
      <c r="E223" s="231">
        <v>0.26</v>
      </c>
      <c r="F223" s="230"/>
      <c r="G223" s="280">
        <v>97</v>
      </c>
      <c r="H223" s="85">
        <f t="shared" ref="H223:H224" si="12">E223*G223</f>
        <v>25.220000000000002</v>
      </c>
      <c r="I223" s="206"/>
      <c r="J223" s="206"/>
      <c r="K223" s="38"/>
      <c r="L223" s="38"/>
      <c r="M223" s="38"/>
      <c r="N223" s="38"/>
      <c r="O223" s="40"/>
    </row>
    <row r="224" spans="1:15" ht="31.9" customHeight="1" x14ac:dyDescent="0.3">
      <c r="A224" s="525"/>
      <c r="B224" s="264" t="s">
        <v>313</v>
      </c>
      <c r="C224" s="262"/>
      <c r="D224" s="236" t="s">
        <v>313</v>
      </c>
      <c r="E224" s="281">
        <v>0.28999999999999998</v>
      </c>
      <c r="F224" s="283"/>
      <c r="G224" s="282">
        <v>120</v>
      </c>
      <c r="H224" s="85">
        <f t="shared" si="12"/>
        <v>34.799999999999997</v>
      </c>
      <c r="I224" s="206"/>
      <c r="J224" s="206"/>
      <c r="K224" s="38"/>
      <c r="L224" s="38"/>
      <c r="M224" s="38"/>
      <c r="N224" s="38"/>
      <c r="O224" s="40"/>
    </row>
    <row r="225" spans="1:15" ht="32.25" x14ac:dyDescent="0.5">
      <c r="A225" s="525"/>
      <c r="B225" s="506" t="s">
        <v>317</v>
      </c>
      <c r="C225" s="506"/>
      <c r="D225" s="506"/>
      <c r="E225" s="506"/>
      <c r="F225" s="506"/>
      <c r="G225" s="506"/>
      <c r="H225" s="263">
        <f>SUM(H200,H207,H214,H221,H222:H224)</f>
        <v>245.2</v>
      </c>
      <c r="I225" s="206"/>
      <c r="J225" s="206"/>
      <c r="K225" s="38"/>
      <c r="L225" s="38"/>
      <c r="M225" s="38"/>
      <c r="N225" s="38"/>
      <c r="O225" s="40"/>
    </row>
    <row r="226" spans="1:15" ht="18" thickBot="1" x14ac:dyDescent="0.35">
      <c r="A226" s="254"/>
      <c r="B226" s="242"/>
      <c r="C226" s="243"/>
      <c r="D226" s="244"/>
      <c r="E226" s="245"/>
      <c r="F226" s="255"/>
      <c r="G226" s="253"/>
      <c r="H226" s="256"/>
      <c r="I226" s="206"/>
      <c r="J226" s="206"/>
      <c r="K226" s="38"/>
      <c r="L226" s="38"/>
      <c r="M226" s="38"/>
      <c r="N226" s="38"/>
      <c r="O226" s="40"/>
    </row>
    <row r="227" spans="1:15" ht="14.45" customHeight="1" x14ac:dyDescent="0.25">
      <c r="A227" s="524" t="s">
        <v>310</v>
      </c>
      <c r="B227" s="441" t="s">
        <v>304</v>
      </c>
      <c r="C227" s="444" t="s">
        <v>6</v>
      </c>
      <c r="D227" s="218" t="s">
        <v>6</v>
      </c>
      <c r="E227" s="219">
        <v>0.56999999999999995</v>
      </c>
      <c r="F227" s="517"/>
      <c r="G227" s="218">
        <v>87</v>
      </c>
      <c r="H227" s="239">
        <f>G227*E227</f>
        <v>49.589999999999996</v>
      </c>
      <c r="I227" s="38"/>
      <c r="J227" s="38"/>
      <c r="K227" s="38"/>
      <c r="L227" s="38"/>
      <c r="M227" s="38"/>
      <c r="N227" s="38"/>
      <c r="O227" s="40"/>
    </row>
    <row r="228" spans="1:15" x14ac:dyDescent="0.25">
      <c r="A228" s="525"/>
      <c r="B228" s="442"/>
      <c r="C228" s="445"/>
      <c r="D228" s="44" t="s">
        <v>5</v>
      </c>
      <c r="E228" s="45">
        <v>0.09</v>
      </c>
      <c r="F228" s="504"/>
      <c r="G228" s="44">
        <v>117</v>
      </c>
      <c r="H228" s="240">
        <f t="shared" ref="H228:H232" si="13">G228*E228</f>
        <v>10.53</v>
      </c>
      <c r="I228" s="38"/>
      <c r="J228" s="38"/>
      <c r="K228" s="38"/>
      <c r="L228" s="38"/>
      <c r="M228" s="38"/>
      <c r="N228" s="38"/>
      <c r="O228" s="40"/>
    </row>
    <row r="229" spans="1:15" x14ac:dyDescent="0.25">
      <c r="A229" s="525"/>
      <c r="B229" s="442"/>
      <c r="C229" s="445"/>
      <c r="D229" s="44" t="s">
        <v>23</v>
      </c>
      <c r="E229" s="45">
        <v>0.28000000000000003</v>
      </c>
      <c r="F229" s="504"/>
      <c r="G229" s="44">
        <v>83</v>
      </c>
      <c r="H229" s="240">
        <f t="shared" si="13"/>
        <v>23.240000000000002</v>
      </c>
      <c r="I229" s="38"/>
      <c r="J229" s="38"/>
      <c r="K229" s="38"/>
      <c r="L229" s="38"/>
      <c r="M229" s="38"/>
      <c r="N229" s="38"/>
      <c r="O229" s="40"/>
    </row>
    <row r="230" spans="1:15" x14ac:dyDescent="0.25">
      <c r="A230" s="525"/>
      <c r="B230" s="442"/>
      <c r="C230" s="445"/>
      <c r="D230" s="44"/>
      <c r="E230" s="45"/>
      <c r="F230" s="504"/>
      <c r="G230" s="44"/>
      <c r="H230" s="240">
        <f t="shared" si="13"/>
        <v>0</v>
      </c>
      <c r="I230" s="38"/>
      <c r="J230" s="38"/>
      <c r="K230" s="38"/>
      <c r="L230" s="38"/>
      <c r="M230" s="38"/>
      <c r="N230" s="38"/>
      <c r="O230" s="40"/>
    </row>
    <row r="231" spans="1:15" x14ac:dyDescent="0.25">
      <c r="A231" s="525"/>
      <c r="B231" s="442"/>
      <c r="C231" s="445"/>
      <c r="D231" s="44"/>
      <c r="E231" s="45"/>
      <c r="F231" s="504"/>
      <c r="G231" s="44"/>
      <c r="H231" s="240">
        <f t="shared" si="13"/>
        <v>0</v>
      </c>
      <c r="I231" s="38"/>
      <c r="J231" s="38"/>
      <c r="K231" s="38"/>
      <c r="L231" s="38"/>
      <c r="M231" s="38"/>
      <c r="N231" s="38"/>
      <c r="O231" s="40"/>
    </row>
    <row r="232" spans="1:15" x14ac:dyDescent="0.25">
      <c r="A232" s="525"/>
      <c r="B232" s="442"/>
      <c r="C232" s="445"/>
      <c r="D232" s="44"/>
      <c r="E232" s="45"/>
      <c r="F232" s="504"/>
      <c r="G232" s="44"/>
      <c r="H232" s="240">
        <f t="shared" si="13"/>
        <v>0</v>
      </c>
      <c r="I232" s="38"/>
      <c r="J232" s="38"/>
      <c r="K232" s="38"/>
      <c r="L232" s="38"/>
      <c r="M232" s="38"/>
      <c r="N232" s="38"/>
      <c r="O232" s="40"/>
    </row>
    <row r="233" spans="1:15" ht="17.25" x14ac:dyDescent="0.3">
      <c r="A233" s="525"/>
      <c r="B233" s="443"/>
      <c r="C233" s="446"/>
      <c r="D233" s="82" t="s">
        <v>4</v>
      </c>
      <c r="E233" s="32">
        <f>SUM(E227:E232)</f>
        <v>0.94</v>
      </c>
      <c r="F233" s="83"/>
      <c r="G233" s="77" t="s">
        <v>22</v>
      </c>
      <c r="H233" s="220">
        <f>SUM(H227:H232)</f>
        <v>83.36</v>
      </c>
      <c r="I233" s="505"/>
      <c r="J233" s="505"/>
      <c r="K233" s="38"/>
      <c r="L233" s="38"/>
      <c r="M233" s="38"/>
      <c r="N233" s="38"/>
      <c r="O233" s="40"/>
    </row>
    <row r="234" spans="1:15" x14ac:dyDescent="0.25">
      <c r="A234" s="525"/>
      <c r="B234" s="483" t="s">
        <v>305</v>
      </c>
      <c r="C234" s="479" t="s">
        <v>8</v>
      </c>
      <c r="D234" s="44" t="s">
        <v>8</v>
      </c>
      <c r="E234" s="45">
        <v>0.65</v>
      </c>
      <c r="F234" s="503"/>
      <c r="G234" s="44">
        <v>48</v>
      </c>
      <c r="H234" s="240">
        <f>G234*E234</f>
        <v>31.200000000000003</v>
      </c>
      <c r="I234" s="38"/>
      <c r="J234" s="38"/>
      <c r="K234" s="38"/>
      <c r="L234" s="38"/>
      <c r="M234" s="38"/>
      <c r="N234" s="38"/>
      <c r="O234" s="40"/>
    </row>
    <row r="235" spans="1:15" x14ac:dyDescent="0.25">
      <c r="A235" s="525"/>
      <c r="B235" s="442"/>
      <c r="C235" s="445"/>
      <c r="D235" s="44" t="s">
        <v>2</v>
      </c>
      <c r="E235" s="45">
        <v>0.05</v>
      </c>
      <c r="F235" s="504"/>
      <c r="G235" s="44">
        <v>79</v>
      </c>
      <c r="H235" s="240">
        <f t="shared" ref="H235:H239" si="14">G235*E235</f>
        <v>3.95</v>
      </c>
      <c r="I235" s="38"/>
      <c r="J235" s="38"/>
      <c r="K235" s="38"/>
      <c r="L235" s="38"/>
      <c r="M235" s="38"/>
      <c r="N235" s="38"/>
      <c r="O235" s="40"/>
    </row>
    <row r="236" spans="1:15" x14ac:dyDescent="0.25">
      <c r="A236" s="525"/>
      <c r="B236" s="442"/>
      <c r="C236" s="445"/>
      <c r="D236" s="44" t="s">
        <v>9</v>
      </c>
      <c r="E236" s="45">
        <v>7.0000000000000007E-2</v>
      </c>
      <c r="F236" s="504"/>
      <c r="G236" s="44">
        <v>32</v>
      </c>
      <c r="H236" s="240">
        <f t="shared" si="14"/>
        <v>2.2400000000000002</v>
      </c>
      <c r="I236" s="38"/>
      <c r="J236" s="38"/>
      <c r="K236" s="38"/>
      <c r="L236" s="38"/>
      <c r="M236" s="38"/>
      <c r="N236" s="38"/>
      <c r="O236" s="40"/>
    </row>
    <row r="237" spans="1:15" x14ac:dyDescent="0.25">
      <c r="A237" s="525"/>
      <c r="B237" s="442"/>
      <c r="C237" s="445"/>
      <c r="D237" s="44" t="s">
        <v>23</v>
      </c>
      <c r="E237" s="45">
        <v>0.28000000000000003</v>
      </c>
      <c r="F237" s="504"/>
      <c r="G237" s="44">
        <v>17</v>
      </c>
      <c r="H237" s="240">
        <f t="shared" si="14"/>
        <v>4.7600000000000007</v>
      </c>
      <c r="I237" s="38"/>
      <c r="J237" s="38"/>
      <c r="K237" s="38"/>
      <c r="L237" s="38"/>
      <c r="M237" s="38"/>
      <c r="N237" s="38"/>
      <c r="O237" s="40"/>
    </row>
    <row r="238" spans="1:15" x14ac:dyDescent="0.25">
      <c r="A238" s="525"/>
      <c r="B238" s="442"/>
      <c r="C238" s="445"/>
      <c r="D238" s="44"/>
      <c r="E238" s="45"/>
      <c r="F238" s="504"/>
      <c r="G238" s="44"/>
      <c r="H238" s="240">
        <f t="shared" si="14"/>
        <v>0</v>
      </c>
      <c r="I238" s="38"/>
      <c r="J238" s="38"/>
      <c r="K238" s="38"/>
      <c r="L238" s="38"/>
      <c r="M238" s="38"/>
      <c r="N238" s="38"/>
      <c r="O238" s="40"/>
    </row>
    <row r="239" spans="1:15" x14ac:dyDescent="0.25">
      <c r="A239" s="525"/>
      <c r="B239" s="442"/>
      <c r="C239" s="445"/>
      <c r="D239" s="44"/>
      <c r="E239" s="45"/>
      <c r="F239" s="504"/>
      <c r="G239" s="44"/>
      <c r="H239" s="240">
        <f t="shared" si="14"/>
        <v>0</v>
      </c>
      <c r="I239" s="38"/>
      <c r="J239" s="38"/>
      <c r="K239" s="38"/>
      <c r="L239" s="38"/>
      <c r="M239" s="38"/>
      <c r="N239" s="38"/>
      <c r="O239" s="40"/>
    </row>
    <row r="240" spans="1:15" ht="17.25" x14ac:dyDescent="0.3">
      <c r="A240" s="525"/>
      <c r="B240" s="443"/>
      <c r="C240" s="446"/>
      <c r="D240" s="82" t="s">
        <v>4</v>
      </c>
      <c r="E240" s="32">
        <f>SUM(E234:E239)</f>
        <v>1.05</v>
      </c>
      <c r="F240" s="83"/>
      <c r="G240" s="77" t="s">
        <v>22</v>
      </c>
      <c r="H240" s="220">
        <f>SUM(H234:H239)</f>
        <v>42.150000000000006</v>
      </c>
      <c r="I240" s="505"/>
      <c r="J240" s="505"/>
      <c r="K240" s="38"/>
      <c r="L240" s="38"/>
      <c r="M240" s="38"/>
      <c r="N240" s="38"/>
      <c r="O240" s="40"/>
    </row>
    <row r="241" spans="1:15" x14ac:dyDescent="0.25">
      <c r="A241" s="525"/>
      <c r="B241" s="483" t="s">
        <v>306</v>
      </c>
      <c r="C241" s="479"/>
      <c r="D241" s="44"/>
      <c r="E241" s="45"/>
      <c r="F241" s="503"/>
      <c r="G241" s="44"/>
      <c r="H241" s="240">
        <f>G241*E241</f>
        <v>0</v>
      </c>
      <c r="I241" s="38"/>
      <c r="J241" s="38"/>
      <c r="K241" s="38"/>
      <c r="L241" s="38"/>
      <c r="M241" s="38"/>
      <c r="N241" s="38"/>
      <c r="O241" s="40"/>
    </row>
    <row r="242" spans="1:15" x14ac:dyDescent="0.25">
      <c r="A242" s="525"/>
      <c r="B242" s="442"/>
      <c r="C242" s="445"/>
      <c r="D242" s="44"/>
      <c r="E242" s="45"/>
      <c r="F242" s="504"/>
      <c r="G242" s="44"/>
      <c r="H242" s="240">
        <f t="shared" ref="H242:H246" si="15">G242*E242</f>
        <v>0</v>
      </c>
      <c r="I242" s="38"/>
      <c r="J242" s="38"/>
      <c r="K242" s="38"/>
      <c r="L242" s="38"/>
      <c r="M242" s="38"/>
      <c r="N242" s="38"/>
      <c r="O242" s="40"/>
    </row>
    <row r="243" spans="1:15" x14ac:dyDescent="0.25">
      <c r="A243" s="525"/>
      <c r="B243" s="442"/>
      <c r="C243" s="445"/>
      <c r="D243" s="44"/>
      <c r="E243" s="45"/>
      <c r="F243" s="504"/>
      <c r="G243" s="44"/>
      <c r="H243" s="240">
        <f t="shared" si="15"/>
        <v>0</v>
      </c>
      <c r="I243" s="38"/>
      <c r="J243" s="38"/>
      <c r="K243" s="38"/>
      <c r="L243" s="38"/>
      <c r="M243" s="38"/>
      <c r="N243" s="38"/>
      <c r="O243" s="40"/>
    </row>
    <row r="244" spans="1:15" x14ac:dyDescent="0.25">
      <c r="A244" s="525"/>
      <c r="B244" s="442"/>
      <c r="C244" s="445"/>
      <c r="D244" s="44"/>
      <c r="E244" s="45"/>
      <c r="F244" s="504"/>
      <c r="G244" s="44"/>
      <c r="H244" s="240">
        <f t="shared" si="15"/>
        <v>0</v>
      </c>
      <c r="I244" s="38"/>
      <c r="J244" s="38"/>
      <c r="K244" s="38"/>
      <c r="L244" s="38"/>
      <c r="M244" s="38"/>
      <c r="N244" s="38"/>
      <c r="O244" s="40"/>
    </row>
    <row r="245" spans="1:15" x14ac:dyDescent="0.25">
      <c r="A245" s="525"/>
      <c r="B245" s="442"/>
      <c r="C245" s="445"/>
      <c r="D245" s="44"/>
      <c r="E245" s="45"/>
      <c r="F245" s="504"/>
      <c r="G245" s="44"/>
      <c r="H245" s="240">
        <f t="shared" si="15"/>
        <v>0</v>
      </c>
      <c r="I245" s="38"/>
      <c r="J245" s="38"/>
      <c r="K245" s="38"/>
      <c r="L245" s="38"/>
      <c r="M245" s="38"/>
      <c r="N245" s="38"/>
      <c r="O245" s="40"/>
    </row>
    <row r="246" spans="1:15" x14ac:dyDescent="0.25">
      <c r="A246" s="525"/>
      <c r="B246" s="442"/>
      <c r="C246" s="445"/>
      <c r="D246" s="44"/>
      <c r="E246" s="45"/>
      <c r="F246" s="504"/>
      <c r="G246" s="44"/>
      <c r="H246" s="240">
        <f t="shared" si="15"/>
        <v>0</v>
      </c>
      <c r="I246" s="38"/>
      <c r="J246" s="38"/>
      <c r="K246" s="38"/>
      <c r="L246" s="38"/>
      <c r="M246" s="38"/>
      <c r="N246" s="38"/>
      <c r="O246" s="40"/>
    </row>
    <row r="247" spans="1:15" ht="17.25" x14ac:dyDescent="0.3">
      <c r="A247" s="525"/>
      <c r="B247" s="443"/>
      <c r="C247" s="446"/>
      <c r="D247" s="82" t="s">
        <v>4</v>
      </c>
      <c r="E247" s="32">
        <f>SUM(E241:E246)</f>
        <v>0</v>
      </c>
      <c r="F247" s="83"/>
      <c r="G247" s="77" t="s">
        <v>22</v>
      </c>
      <c r="H247" s="220">
        <f>SUM(H241:H246)</f>
        <v>0</v>
      </c>
      <c r="I247" s="505"/>
      <c r="J247" s="505"/>
      <c r="K247" s="38"/>
      <c r="L247" s="38"/>
      <c r="M247" s="38"/>
      <c r="N247" s="38"/>
      <c r="O247" s="40"/>
    </row>
    <row r="248" spans="1:15" x14ac:dyDescent="0.25">
      <c r="A248" s="525"/>
      <c r="B248" s="483" t="s">
        <v>307</v>
      </c>
      <c r="C248" s="479"/>
      <c r="D248" s="44"/>
      <c r="E248" s="45"/>
      <c r="F248" s="503"/>
      <c r="G248" s="44"/>
      <c r="H248" s="240">
        <f>G248*E248</f>
        <v>0</v>
      </c>
      <c r="I248" s="38"/>
      <c r="J248" s="38"/>
      <c r="K248" s="38"/>
      <c r="L248" s="38"/>
      <c r="M248" s="38"/>
      <c r="N248" s="38"/>
      <c r="O248" s="40"/>
    </row>
    <row r="249" spans="1:15" x14ac:dyDescent="0.25">
      <c r="A249" s="525"/>
      <c r="B249" s="442"/>
      <c r="C249" s="445"/>
      <c r="D249" s="44"/>
      <c r="E249" s="45"/>
      <c r="F249" s="504"/>
      <c r="G249" s="44"/>
      <c r="H249" s="240">
        <f t="shared" ref="H249:H253" si="16">G249*E249</f>
        <v>0</v>
      </c>
      <c r="I249" s="38"/>
      <c r="J249" s="38"/>
      <c r="K249" s="38"/>
      <c r="L249" s="38"/>
      <c r="M249" s="38"/>
      <c r="N249" s="38"/>
      <c r="O249" s="40"/>
    </row>
    <row r="250" spans="1:15" x14ac:dyDescent="0.25">
      <c r="A250" s="525"/>
      <c r="B250" s="442"/>
      <c r="C250" s="445"/>
      <c r="D250" s="44"/>
      <c r="E250" s="45"/>
      <c r="F250" s="504"/>
      <c r="G250" s="44"/>
      <c r="H250" s="240">
        <f t="shared" si="16"/>
        <v>0</v>
      </c>
      <c r="I250" s="38"/>
      <c r="J250" s="38"/>
      <c r="K250" s="38"/>
      <c r="L250" s="38"/>
      <c r="M250" s="38"/>
      <c r="N250" s="38"/>
      <c r="O250" s="40"/>
    </row>
    <row r="251" spans="1:15" x14ac:dyDescent="0.25">
      <c r="A251" s="525"/>
      <c r="B251" s="442"/>
      <c r="C251" s="445"/>
      <c r="D251" s="44"/>
      <c r="E251" s="45"/>
      <c r="F251" s="504"/>
      <c r="G251" s="44"/>
      <c r="H251" s="240">
        <f t="shared" si="16"/>
        <v>0</v>
      </c>
      <c r="I251" s="38"/>
      <c r="J251" s="38"/>
      <c r="K251" s="38"/>
      <c r="L251" s="38"/>
      <c r="M251" s="38"/>
      <c r="N251" s="38"/>
      <c r="O251" s="40"/>
    </row>
    <row r="252" spans="1:15" x14ac:dyDescent="0.25">
      <c r="A252" s="525"/>
      <c r="B252" s="442"/>
      <c r="C252" s="445"/>
      <c r="D252" s="44"/>
      <c r="E252" s="45"/>
      <c r="F252" s="504"/>
      <c r="G252" s="44"/>
      <c r="H252" s="240">
        <f t="shared" si="16"/>
        <v>0</v>
      </c>
      <c r="I252" s="38"/>
      <c r="J252" s="38"/>
      <c r="K252" s="38"/>
      <c r="L252" s="38"/>
      <c r="M252" s="38"/>
      <c r="N252" s="38"/>
      <c r="O252" s="40"/>
    </row>
    <row r="253" spans="1:15" x14ac:dyDescent="0.25">
      <c r="A253" s="525"/>
      <c r="B253" s="442"/>
      <c r="C253" s="445"/>
      <c r="D253" s="44"/>
      <c r="E253" s="45"/>
      <c r="F253" s="504"/>
      <c r="G253" s="44"/>
      <c r="H253" s="240">
        <f t="shared" si="16"/>
        <v>0</v>
      </c>
      <c r="I253" s="38"/>
      <c r="J253" s="38"/>
      <c r="K253" s="38"/>
      <c r="L253" s="38"/>
      <c r="M253" s="38"/>
      <c r="N253" s="38"/>
      <c r="O253" s="40"/>
    </row>
    <row r="254" spans="1:15" ht="17.25" x14ac:dyDescent="0.3">
      <c r="A254" s="525"/>
      <c r="B254" s="442"/>
      <c r="C254" s="445"/>
      <c r="D254" s="236" t="s">
        <v>4</v>
      </c>
      <c r="E254" s="237">
        <f>SUM(E248:E253)</f>
        <v>0</v>
      </c>
      <c r="F254" s="214"/>
      <c r="G254" s="238" t="s">
        <v>22</v>
      </c>
      <c r="H254" s="221">
        <f>SUM(H248:H253)</f>
        <v>0</v>
      </c>
      <c r="I254" s="505"/>
      <c r="J254" s="505"/>
      <c r="K254" s="38"/>
      <c r="L254" s="38"/>
      <c r="M254" s="38"/>
      <c r="N254" s="38"/>
      <c r="O254" s="40"/>
    </row>
    <row r="255" spans="1:15" ht="17.25" x14ac:dyDescent="0.3">
      <c r="A255" s="525"/>
      <c r="B255" s="261" t="s">
        <v>314</v>
      </c>
      <c r="C255" s="262"/>
      <c r="D255" s="82" t="s">
        <v>314</v>
      </c>
      <c r="E255" s="231">
        <v>0.28999999999999998</v>
      </c>
      <c r="F255" s="230"/>
      <c r="G255" s="280">
        <v>86</v>
      </c>
      <c r="H255" s="85">
        <f>E255*G255</f>
        <v>24.939999999999998</v>
      </c>
      <c r="I255" s="206"/>
      <c r="J255" s="206"/>
      <c r="K255" s="38"/>
      <c r="L255" s="38"/>
      <c r="M255" s="38"/>
      <c r="N255" s="38"/>
      <c r="O255" s="40"/>
    </row>
    <row r="256" spans="1:15" ht="30" x14ac:dyDescent="0.3">
      <c r="A256" s="525"/>
      <c r="B256" s="261" t="s">
        <v>315</v>
      </c>
      <c r="C256" s="262"/>
      <c r="D256" s="82" t="s">
        <v>315</v>
      </c>
      <c r="E256" s="231">
        <v>0.28999999999999998</v>
      </c>
      <c r="F256" s="230"/>
      <c r="G256" s="280">
        <v>84</v>
      </c>
      <c r="H256" s="85">
        <f t="shared" ref="H256:H257" si="17">E256*G256</f>
        <v>24.36</v>
      </c>
      <c r="I256" s="206"/>
      <c r="J256" s="206"/>
      <c r="K256" s="38"/>
      <c r="L256" s="38"/>
      <c r="M256" s="38"/>
      <c r="N256" s="38"/>
      <c r="O256" s="40"/>
    </row>
    <row r="257" spans="1:15" ht="30" customHeight="1" x14ac:dyDescent="0.3">
      <c r="A257" s="525"/>
      <c r="B257" s="264" t="s">
        <v>313</v>
      </c>
      <c r="C257" s="262"/>
      <c r="D257" s="236" t="s">
        <v>313</v>
      </c>
      <c r="E257" s="281">
        <v>0.28999999999999998</v>
      </c>
      <c r="F257" s="283"/>
      <c r="G257" s="282">
        <v>105</v>
      </c>
      <c r="H257" s="85">
        <f t="shared" si="17"/>
        <v>30.45</v>
      </c>
      <c r="I257" s="206"/>
      <c r="J257" s="206"/>
      <c r="K257" s="38"/>
      <c r="L257" s="38"/>
      <c r="M257" s="38"/>
      <c r="N257" s="38"/>
      <c r="O257" s="40"/>
    </row>
    <row r="258" spans="1:15" ht="32.25" x14ac:dyDescent="0.5">
      <c r="A258" s="525"/>
      <c r="B258" s="506" t="s">
        <v>318</v>
      </c>
      <c r="C258" s="506"/>
      <c r="D258" s="506"/>
      <c r="E258" s="506"/>
      <c r="F258" s="506"/>
      <c r="G258" s="506"/>
      <c r="H258" s="263">
        <f>SUM(H233,H240,H247,H254,H255:H257)</f>
        <v>205.26</v>
      </c>
      <c r="I258" s="206"/>
      <c r="J258" s="206"/>
      <c r="K258" s="38"/>
      <c r="L258" s="38"/>
      <c r="M258" s="38"/>
      <c r="N258" s="38"/>
      <c r="O258" s="40"/>
    </row>
    <row r="259" spans="1:15" ht="18" thickBot="1" x14ac:dyDescent="0.35">
      <c r="A259" s="254"/>
      <c r="B259" s="242"/>
      <c r="C259" s="243"/>
      <c r="D259" s="244"/>
      <c r="E259" s="245"/>
      <c r="F259" s="255"/>
      <c r="G259" s="253"/>
      <c r="H259" s="256"/>
      <c r="I259" s="206"/>
      <c r="J259" s="206"/>
      <c r="K259" s="38"/>
      <c r="L259" s="38"/>
      <c r="M259" s="38"/>
      <c r="N259" s="38"/>
      <c r="O259" s="40"/>
    </row>
    <row r="260" spans="1:15" ht="14.45" customHeight="1" x14ac:dyDescent="0.25">
      <c r="A260" s="524" t="s">
        <v>311</v>
      </c>
      <c r="B260" s="441" t="s">
        <v>304</v>
      </c>
      <c r="C260" s="444" t="s">
        <v>341</v>
      </c>
      <c r="D260" s="218" t="s">
        <v>7</v>
      </c>
      <c r="E260" s="219">
        <v>0.48</v>
      </c>
      <c r="F260" s="517"/>
      <c r="G260" s="218">
        <v>89</v>
      </c>
      <c r="H260" s="239">
        <f>G260*E260</f>
        <v>42.72</v>
      </c>
      <c r="I260" s="38"/>
      <c r="J260" s="38"/>
      <c r="K260" s="38"/>
      <c r="L260" s="38"/>
      <c r="M260" s="38"/>
      <c r="N260" s="38"/>
      <c r="O260" s="40"/>
    </row>
    <row r="261" spans="1:15" x14ac:dyDescent="0.25">
      <c r="A261" s="525"/>
      <c r="B261" s="442"/>
      <c r="C261" s="445"/>
      <c r="D261" s="44" t="s">
        <v>331</v>
      </c>
      <c r="E261" s="45">
        <v>0.09</v>
      </c>
      <c r="F261" s="504"/>
      <c r="G261" s="44">
        <v>73</v>
      </c>
      <c r="H261" s="240">
        <f t="shared" ref="H261:H265" si="18">G261*E261</f>
        <v>6.5699999999999994</v>
      </c>
      <c r="I261" s="38"/>
      <c r="J261" s="38"/>
      <c r="K261" s="38"/>
      <c r="L261" s="38"/>
      <c r="M261" s="38"/>
      <c r="N261" s="38"/>
      <c r="O261" s="40"/>
    </row>
    <row r="262" spans="1:15" x14ac:dyDescent="0.25">
      <c r="A262" s="525"/>
      <c r="B262" s="442"/>
      <c r="C262" s="445"/>
      <c r="D262" s="44" t="s">
        <v>1</v>
      </c>
      <c r="E262" s="45">
        <v>0.32</v>
      </c>
      <c r="F262" s="504"/>
      <c r="G262" s="44">
        <v>89</v>
      </c>
      <c r="H262" s="240">
        <f t="shared" si="18"/>
        <v>28.48</v>
      </c>
      <c r="I262" s="38"/>
      <c r="J262" s="38"/>
      <c r="K262" s="38"/>
      <c r="L262" s="38"/>
      <c r="M262" s="38"/>
      <c r="N262" s="38"/>
      <c r="O262" s="40"/>
    </row>
    <row r="263" spans="1:15" x14ac:dyDescent="0.25">
      <c r="A263" s="525"/>
      <c r="B263" s="442"/>
      <c r="C263" s="445"/>
      <c r="D263" s="44" t="s">
        <v>2</v>
      </c>
      <c r="E263" s="45">
        <v>0.05</v>
      </c>
      <c r="F263" s="504"/>
      <c r="G263" s="44">
        <v>127</v>
      </c>
      <c r="H263" s="240">
        <f t="shared" si="18"/>
        <v>6.3500000000000005</v>
      </c>
      <c r="I263" s="38"/>
      <c r="J263" s="38"/>
      <c r="K263" s="38"/>
      <c r="L263" s="38"/>
      <c r="M263" s="38"/>
      <c r="N263" s="38"/>
      <c r="O263" s="40"/>
    </row>
    <row r="264" spans="1:15" x14ac:dyDescent="0.25">
      <c r="A264" s="525"/>
      <c r="B264" s="442"/>
      <c r="C264" s="445"/>
      <c r="D264" s="44"/>
      <c r="E264" s="45"/>
      <c r="F264" s="504"/>
      <c r="G264" s="44"/>
      <c r="H264" s="240">
        <f t="shared" si="18"/>
        <v>0</v>
      </c>
      <c r="I264" s="38"/>
      <c r="J264" s="38"/>
      <c r="K264" s="38"/>
      <c r="L264" s="38"/>
      <c r="M264" s="38"/>
      <c r="N264" s="38"/>
      <c r="O264" s="40"/>
    </row>
    <row r="265" spans="1:15" x14ac:dyDescent="0.25">
      <c r="A265" s="525"/>
      <c r="B265" s="442"/>
      <c r="C265" s="445"/>
      <c r="D265" s="44"/>
      <c r="E265" s="45"/>
      <c r="F265" s="504"/>
      <c r="G265" s="44"/>
      <c r="H265" s="240">
        <f t="shared" si="18"/>
        <v>0</v>
      </c>
      <c r="I265" s="38"/>
      <c r="J265" s="38"/>
      <c r="K265" s="38"/>
      <c r="L265" s="38"/>
      <c r="M265" s="38"/>
      <c r="N265" s="38"/>
      <c r="O265" s="40"/>
    </row>
    <row r="266" spans="1:15" ht="17.25" x14ac:dyDescent="0.3">
      <c r="A266" s="525"/>
      <c r="B266" s="443"/>
      <c r="C266" s="446"/>
      <c r="D266" s="82" t="s">
        <v>4</v>
      </c>
      <c r="E266" s="32">
        <f>SUM(E260:E265)</f>
        <v>0.94</v>
      </c>
      <c r="F266" s="83"/>
      <c r="G266" s="77" t="s">
        <v>22</v>
      </c>
      <c r="H266" s="220">
        <f>SUM(H260:H265)</f>
        <v>84.11999999999999</v>
      </c>
      <c r="I266" s="505"/>
      <c r="J266" s="505"/>
      <c r="K266" s="38"/>
      <c r="L266" s="38"/>
      <c r="M266" s="38"/>
      <c r="N266" s="38"/>
      <c r="O266" s="40"/>
    </row>
    <row r="267" spans="1:15" x14ac:dyDescent="0.25">
      <c r="A267" s="525"/>
      <c r="B267" s="483" t="s">
        <v>305</v>
      </c>
      <c r="C267" s="479"/>
      <c r="D267" s="44" t="s">
        <v>332</v>
      </c>
      <c r="E267" s="45">
        <v>0.62</v>
      </c>
      <c r="F267" s="503"/>
      <c r="G267" s="44">
        <v>57</v>
      </c>
      <c r="H267" s="240">
        <f>G267*E267</f>
        <v>35.339999999999996</v>
      </c>
      <c r="I267" s="38"/>
      <c r="J267" s="38"/>
      <c r="K267" s="38"/>
      <c r="L267" s="38"/>
      <c r="M267" s="38"/>
      <c r="N267" s="38"/>
      <c r="O267" s="40"/>
    </row>
    <row r="268" spans="1:15" x14ac:dyDescent="0.25">
      <c r="A268" s="525"/>
      <c r="B268" s="442"/>
      <c r="C268" s="445"/>
      <c r="D268" s="44" t="s">
        <v>333</v>
      </c>
      <c r="E268" s="45">
        <v>0.1</v>
      </c>
      <c r="F268" s="504"/>
      <c r="G268" s="44">
        <v>64</v>
      </c>
      <c r="H268" s="240">
        <f t="shared" ref="H268:H272" si="19">G268*E268</f>
        <v>6.4</v>
      </c>
      <c r="I268" s="38"/>
      <c r="J268" s="38"/>
      <c r="K268" s="38"/>
      <c r="L268" s="38"/>
      <c r="M268" s="38"/>
      <c r="N268" s="38"/>
      <c r="O268" s="40"/>
    </row>
    <row r="269" spans="1:15" x14ac:dyDescent="0.25">
      <c r="A269" s="525"/>
      <c r="B269" s="442"/>
      <c r="C269" s="445"/>
      <c r="D269" s="44"/>
      <c r="E269" s="45"/>
      <c r="F269" s="504"/>
      <c r="G269" s="44"/>
      <c r="H269" s="240">
        <f t="shared" si="19"/>
        <v>0</v>
      </c>
      <c r="I269" s="38"/>
      <c r="J269" s="38"/>
      <c r="K269" s="38"/>
      <c r="L269" s="38"/>
      <c r="M269" s="38"/>
      <c r="N269" s="38"/>
      <c r="O269" s="40"/>
    </row>
    <row r="270" spans="1:15" x14ac:dyDescent="0.25">
      <c r="A270" s="525"/>
      <c r="B270" s="442"/>
      <c r="C270" s="445"/>
      <c r="D270" s="44"/>
      <c r="E270" s="45"/>
      <c r="F270" s="504"/>
      <c r="G270" s="44"/>
      <c r="H270" s="240">
        <f t="shared" si="19"/>
        <v>0</v>
      </c>
      <c r="I270" s="38"/>
      <c r="J270" s="38"/>
      <c r="K270" s="38"/>
      <c r="L270" s="38"/>
      <c r="M270" s="38"/>
      <c r="N270" s="38"/>
      <c r="O270" s="40"/>
    </row>
    <row r="271" spans="1:15" x14ac:dyDescent="0.25">
      <c r="A271" s="525"/>
      <c r="B271" s="442"/>
      <c r="C271" s="445"/>
      <c r="D271" s="44"/>
      <c r="E271" s="45"/>
      <c r="F271" s="504"/>
      <c r="G271" s="44"/>
      <c r="H271" s="240">
        <f t="shared" si="19"/>
        <v>0</v>
      </c>
      <c r="I271" s="38"/>
      <c r="J271" s="38"/>
      <c r="K271" s="38"/>
      <c r="L271" s="38"/>
      <c r="M271" s="38"/>
      <c r="N271" s="38"/>
      <c r="O271" s="40"/>
    </row>
    <row r="272" spans="1:15" x14ac:dyDescent="0.25">
      <c r="A272" s="525"/>
      <c r="B272" s="442"/>
      <c r="C272" s="445"/>
      <c r="D272" s="44"/>
      <c r="E272" s="45"/>
      <c r="F272" s="504"/>
      <c r="G272" s="44"/>
      <c r="H272" s="240">
        <f t="shared" si="19"/>
        <v>0</v>
      </c>
      <c r="I272" s="38"/>
      <c r="J272" s="38"/>
      <c r="K272" s="38"/>
      <c r="L272" s="38"/>
      <c r="M272" s="38"/>
      <c r="N272" s="38"/>
      <c r="O272" s="40"/>
    </row>
    <row r="273" spans="1:15" ht="17.25" x14ac:dyDescent="0.3">
      <c r="A273" s="525"/>
      <c r="B273" s="443"/>
      <c r="C273" s="446"/>
      <c r="D273" s="82" t="s">
        <v>4</v>
      </c>
      <c r="E273" s="32">
        <f>SUM(E267:E272)</f>
        <v>0.72</v>
      </c>
      <c r="F273" s="83"/>
      <c r="G273" s="77" t="s">
        <v>22</v>
      </c>
      <c r="H273" s="220">
        <f>SUM(H267:H272)</f>
        <v>41.739999999999995</v>
      </c>
      <c r="I273" s="505"/>
      <c r="J273" s="505"/>
      <c r="K273" s="38"/>
      <c r="L273" s="38"/>
      <c r="M273" s="38"/>
      <c r="N273" s="38"/>
      <c r="O273" s="40"/>
    </row>
    <row r="274" spans="1:15" x14ac:dyDescent="0.25">
      <c r="A274" s="525"/>
      <c r="B274" s="483" t="s">
        <v>306</v>
      </c>
      <c r="C274" s="479"/>
      <c r="D274" s="44"/>
      <c r="E274" s="45"/>
      <c r="F274" s="503"/>
      <c r="G274" s="44"/>
      <c r="H274" s="240">
        <f>G274*E274</f>
        <v>0</v>
      </c>
      <c r="I274" s="38"/>
      <c r="J274" s="38"/>
      <c r="K274" s="38"/>
      <c r="L274" s="38"/>
      <c r="M274" s="38"/>
      <c r="N274" s="38"/>
      <c r="O274" s="40"/>
    </row>
    <row r="275" spans="1:15" x14ac:dyDescent="0.25">
      <c r="A275" s="525"/>
      <c r="B275" s="442"/>
      <c r="C275" s="445"/>
      <c r="D275" s="44"/>
      <c r="E275" s="45"/>
      <c r="F275" s="504"/>
      <c r="G275" s="44"/>
      <c r="H275" s="240">
        <f t="shared" ref="H275:H279" si="20">G275*E275</f>
        <v>0</v>
      </c>
      <c r="I275" s="38"/>
      <c r="J275" s="38"/>
      <c r="K275" s="38"/>
      <c r="L275" s="38"/>
      <c r="M275" s="38"/>
      <c r="N275" s="38"/>
      <c r="O275" s="40"/>
    </row>
    <row r="276" spans="1:15" x14ac:dyDescent="0.25">
      <c r="A276" s="525"/>
      <c r="B276" s="442"/>
      <c r="C276" s="445"/>
      <c r="D276" s="44"/>
      <c r="E276" s="45"/>
      <c r="F276" s="504"/>
      <c r="G276" s="44"/>
      <c r="H276" s="240">
        <f t="shared" si="20"/>
        <v>0</v>
      </c>
      <c r="I276" s="38"/>
      <c r="J276" s="38"/>
      <c r="K276" s="38"/>
      <c r="L276" s="38"/>
      <c r="M276" s="38"/>
      <c r="N276" s="38"/>
      <c r="O276" s="40"/>
    </row>
    <row r="277" spans="1:15" x14ac:dyDescent="0.25">
      <c r="A277" s="525"/>
      <c r="B277" s="442"/>
      <c r="C277" s="445"/>
      <c r="D277" s="44"/>
      <c r="E277" s="45"/>
      <c r="F277" s="504"/>
      <c r="G277" s="44"/>
      <c r="H277" s="240">
        <f t="shared" si="20"/>
        <v>0</v>
      </c>
      <c r="I277" s="38"/>
      <c r="J277" s="38"/>
      <c r="K277" s="38"/>
      <c r="L277" s="38"/>
      <c r="M277" s="38"/>
      <c r="N277" s="38"/>
      <c r="O277" s="40"/>
    </row>
    <row r="278" spans="1:15" x14ac:dyDescent="0.25">
      <c r="A278" s="525"/>
      <c r="B278" s="442"/>
      <c r="C278" s="445"/>
      <c r="D278" s="44"/>
      <c r="E278" s="45"/>
      <c r="F278" s="504"/>
      <c r="G278" s="44"/>
      <c r="H278" s="240">
        <f t="shared" si="20"/>
        <v>0</v>
      </c>
      <c r="I278" s="38"/>
      <c r="J278" s="38"/>
      <c r="K278" s="38"/>
      <c r="L278" s="38"/>
      <c r="M278" s="38"/>
      <c r="N278" s="38"/>
      <c r="O278" s="40"/>
    </row>
    <row r="279" spans="1:15" x14ac:dyDescent="0.25">
      <c r="A279" s="525"/>
      <c r="B279" s="442"/>
      <c r="C279" s="445"/>
      <c r="D279" s="44"/>
      <c r="E279" s="45"/>
      <c r="F279" s="504"/>
      <c r="G279" s="44"/>
      <c r="H279" s="240">
        <f t="shared" si="20"/>
        <v>0</v>
      </c>
      <c r="I279" s="38"/>
      <c r="J279" s="38"/>
      <c r="K279" s="38"/>
      <c r="L279" s="38"/>
      <c r="M279" s="38"/>
      <c r="N279" s="38"/>
      <c r="O279" s="40"/>
    </row>
    <row r="280" spans="1:15" ht="17.25" x14ac:dyDescent="0.3">
      <c r="A280" s="525"/>
      <c r="B280" s="443"/>
      <c r="C280" s="446"/>
      <c r="D280" s="82" t="s">
        <v>4</v>
      </c>
      <c r="E280" s="32">
        <f>SUM(E274:E279)</f>
        <v>0</v>
      </c>
      <c r="F280" s="83"/>
      <c r="G280" s="77" t="s">
        <v>22</v>
      </c>
      <c r="H280" s="220">
        <f>SUM(H274:H279)</f>
        <v>0</v>
      </c>
      <c r="I280" s="505"/>
      <c r="J280" s="505"/>
      <c r="K280" s="38"/>
      <c r="L280" s="38"/>
      <c r="M280" s="38"/>
      <c r="N280" s="38"/>
      <c r="O280" s="40"/>
    </row>
    <row r="281" spans="1:15" x14ac:dyDescent="0.25">
      <c r="A281" s="525"/>
      <c r="B281" s="483" t="s">
        <v>307</v>
      </c>
      <c r="C281" s="479"/>
      <c r="D281" s="44"/>
      <c r="E281" s="45"/>
      <c r="F281" s="503"/>
      <c r="G281" s="44"/>
      <c r="H281" s="240">
        <f>G281*E281</f>
        <v>0</v>
      </c>
      <c r="I281" s="38"/>
      <c r="J281" s="38"/>
      <c r="K281" s="38"/>
      <c r="L281" s="38"/>
      <c r="M281" s="38"/>
      <c r="N281" s="38"/>
      <c r="O281" s="40"/>
    </row>
    <row r="282" spans="1:15" x14ac:dyDescent="0.25">
      <c r="A282" s="525"/>
      <c r="B282" s="442"/>
      <c r="C282" s="445"/>
      <c r="D282" s="44"/>
      <c r="E282" s="45"/>
      <c r="F282" s="504"/>
      <c r="G282" s="44"/>
      <c r="H282" s="240">
        <f t="shared" ref="H282:H286" si="21">G282*E282</f>
        <v>0</v>
      </c>
      <c r="I282" s="38"/>
      <c r="J282" s="38"/>
      <c r="K282" s="38"/>
      <c r="L282" s="38"/>
      <c r="M282" s="38"/>
      <c r="N282" s="38"/>
      <c r="O282" s="40"/>
    </row>
    <row r="283" spans="1:15" x14ac:dyDescent="0.25">
      <c r="A283" s="525"/>
      <c r="B283" s="442"/>
      <c r="C283" s="445"/>
      <c r="D283" s="44"/>
      <c r="E283" s="45"/>
      <c r="F283" s="504"/>
      <c r="G283" s="44"/>
      <c r="H283" s="240">
        <f t="shared" si="21"/>
        <v>0</v>
      </c>
      <c r="I283" s="38"/>
      <c r="J283" s="38"/>
      <c r="K283" s="38"/>
      <c r="L283" s="38"/>
      <c r="M283" s="38"/>
      <c r="N283" s="38"/>
      <c r="O283" s="40"/>
    </row>
    <row r="284" spans="1:15" x14ac:dyDescent="0.25">
      <c r="A284" s="525"/>
      <c r="B284" s="442"/>
      <c r="C284" s="445"/>
      <c r="D284" s="44"/>
      <c r="E284" s="45"/>
      <c r="F284" s="504"/>
      <c r="G284" s="44"/>
      <c r="H284" s="240">
        <f t="shared" si="21"/>
        <v>0</v>
      </c>
      <c r="I284" s="38"/>
      <c r="J284" s="38"/>
      <c r="K284" s="38"/>
      <c r="L284" s="38"/>
      <c r="M284" s="38"/>
      <c r="N284" s="38"/>
      <c r="O284" s="40"/>
    </row>
    <row r="285" spans="1:15" ht="16.149999999999999" customHeight="1" x14ac:dyDescent="0.25">
      <c r="A285" s="525"/>
      <c r="B285" s="442"/>
      <c r="C285" s="445"/>
      <c r="D285" s="44"/>
      <c r="E285" s="45"/>
      <c r="F285" s="504"/>
      <c r="G285" s="44"/>
      <c r="H285" s="240">
        <f t="shared" si="21"/>
        <v>0</v>
      </c>
      <c r="I285" s="38"/>
      <c r="J285" s="38"/>
      <c r="K285" s="38"/>
      <c r="L285" s="38"/>
      <c r="M285" s="38"/>
      <c r="N285" s="38"/>
      <c r="O285" s="40"/>
    </row>
    <row r="286" spans="1:15" x14ac:dyDescent="0.25">
      <c r="A286" s="525"/>
      <c r="B286" s="442"/>
      <c r="C286" s="445"/>
      <c r="D286" s="44"/>
      <c r="E286" s="45"/>
      <c r="F286" s="504"/>
      <c r="G286" s="44"/>
      <c r="H286" s="240">
        <f t="shared" si="21"/>
        <v>0</v>
      </c>
      <c r="I286" s="38"/>
      <c r="J286" s="38"/>
      <c r="K286" s="38"/>
      <c r="L286" s="38"/>
      <c r="M286" s="38"/>
      <c r="N286" s="38"/>
      <c r="O286" s="40"/>
    </row>
    <row r="287" spans="1:15" ht="17.25" x14ac:dyDescent="0.3">
      <c r="A287" s="525"/>
      <c r="B287" s="442"/>
      <c r="C287" s="445"/>
      <c r="D287" s="236" t="s">
        <v>4</v>
      </c>
      <c r="E287" s="237">
        <f>SUM(E281:E286)</f>
        <v>0</v>
      </c>
      <c r="F287" s="214"/>
      <c r="G287" s="238" t="s">
        <v>22</v>
      </c>
      <c r="H287" s="221">
        <f>SUM(H281:H286)</f>
        <v>0</v>
      </c>
      <c r="I287" s="505"/>
      <c r="J287" s="505"/>
      <c r="K287" s="38"/>
      <c r="L287" s="38"/>
      <c r="M287" s="38"/>
      <c r="N287" s="38"/>
      <c r="O287" s="40"/>
    </row>
    <row r="288" spans="1:15" ht="17.25" x14ac:dyDescent="0.3">
      <c r="A288" s="525"/>
      <c r="B288" s="261" t="s">
        <v>314</v>
      </c>
      <c r="C288" s="262"/>
      <c r="D288" s="82" t="s">
        <v>314</v>
      </c>
      <c r="E288" s="231">
        <v>0.32</v>
      </c>
      <c r="F288" s="230"/>
      <c r="G288" s="280">
        <v>103</v>
      </c>
      <c r="H288" s="85">
        <f>E288*G288</f>
        <v>32.96</v>
      </c>
      <c r="I288" s="206"/>
      <c r="J288" s="206"/>
      <c r="K288" s="38"/>
      <c r="L288" s="38"/>
      <c r="M288" s="38"/>
      <c r="N288" s="38"/>
      <c r="O288" s="40"/>
    </row>
    <row r="289" spans="1:15" ht="30" x14ac:dyDescent="0.3">
      <c r="A289" s="525"/>
      <c r="B289" s="261" t="s">
        <v>315</v>
      </c>
      <c r="C289" s="262"/>
      <c r="D289" s="82" t="s">
        <v>315</v>
      </c>
      <c r="E289" s="231">
        <v>0.27</v>
      </c>
      <c r="F289" s="230"/>
      <c r="G289" s="280">
        <v>94</v>
      </c>
      <c r="H289" s="85">
        <f t="shared" ref="H289:H290" si="22">E289*G289</f>
        <v>25.380000000000003</v>
      </c>
      <c r="I289" s="206"/>
      <c r="J289" s="206"/>
      <c r="K289" s="38"/>
      <c r="L289" s="38"/>
      <c r="M289" s="38"/>
      <c r="N289" s="38"/>
      <c r="O289" s="40"/>
    </row>
    <row r="290" spans="1:15" ht="32.450000000000003" customHeight="1" x14ac:dyDescent="0.3">
      <c r="A290" s="525"/>
      <c r="B290" s="264" t="s">
        <v>313</v>
      </c>
      <c r="C290" s="262"/>
      <c r="D290" s="236" t="s">
        <v>313</v>
      </c>
      <c r="E290" s="281">
        <v>0.28999999999999998</v>
      </c>
      <c r="F290" s="283"/>
      <c r="G290" s="282">
        <v>107</v>
      </c>
      <c r="H290" s="85">
        <f t="shared" si="22"/>
        <v>31.029999999999998</v>
      </c>
      <c r="I290" s="206"/>
      <c r="J290" s="206"/>
      <c r="K290" s="38"/>
      <c r="L290" s="38"/>
      <c r="M290" s="38"/>
      <c r="N290" s="38"/>
      <c r="O290" s="40"/>
    </row>
    <row r="291" spans="1:15" ht="32.25" x14ac:dyDescent="0.5">
      <c r="A291" s="525"/>
      <c r="B291" s="506" t="s">
        <v>319</v>
      </c>
      <c r="C291" s="506"/>
      <c r="D291" s="506"/>
      <c r="E291" s="506"/>
      <c r="F291" s="506"/>
      <c r="G291" s="506"/>
      <c r="H291" s="263">
        <f>SUM(H266,H273,H280,H287,H288:H290)</f>
        <v>215.23</v>
      </c>
      <c r="I291" s="206"/>
      <c r="J291" s="206"/>
      <c r="K291" s="38"/>
      <c r="L291" s="38"/>
      <c r="M291" s="38"/>
      <c r="N291" s="38"/>
      <c r="O291" s="40"/>
    </row>
    <row r="292" spans="1:15" ht="18" thickBot="1" x14ac:dyDescent="0.35">
      <c r="A292" s="254"/>
      <c r="B292" s="242"/>
      <c r="C292" s="243"/>
      <c r="D292" s="244"/>
      <c r="E292" s="245"/>
      <c r="F292" s="255"/>
      <c r="G292" s="253"/>
      <c r="H292" s="256"/>
      <c r="I292" s="206"/>
      <c r="J292" s="206"/>
      <c r="K292" s="38"/>
      <c r="L292" s="38"/>
      <c r="M292" s="38"/>
      <c r="N292" s="38"/>
      <c r="O292" s="40"/>
    </row>
    <row r="293" spans="1:15" ht="14.45" customHeight="1" x14ac:dyDescent="0.25">
      <c r="A293" s="524" t="s">
        <v>312</v>
      </c>
      <c r="B293" s="441" t="s">
        <v>304</v>
      </c>
      <c r="C293" s="444"/>
      <c r="D293" s="218"/>
      <c r="E293" s="219"/>
      <c r="F293" s="517"/>
      <c r="G293" s="218"/>
      <c r="H293" s="239">
        <f>G293*E293</f>
        <v>0</v>
      </c>
      <c r="I293" s="38"/>
      <c r="J293" s="38"/>
      <c r="K293" s="38"/>
      <c r="L293" s="38"/>
      <c r="M293" s="38"/>
      <c r="N293" s="38"/>
      <c r="O293" s="40"/>
    </row>
    <row r="294" spans="1:15" x14ac:dyDescent="0.25">
      <c r="A294" s="525"/>
      <c r="B294" s="442"/>
      <c r="C294" s="445"/>
      <c r="D294" s="44"/>
      <c r="E294" s="45"/>
      <c r="F294" s="504"/>
      <c r="G294" s="44"/>
      <c r="H294" s="240">
        <f t="shared" ref="H294:H298" si="23">G294*E294</f>
        <v>0</v>
      </c>
      <c r="I294" s="38"/>
      <c r="J294" s="38"/>
      <c r="K294" s="38"/>
      <c r="L294" s="38"/>
      <c r="M294" s="38"/>
      <c r="N294" s="38"/>
      <c r="O294" s="40"/>
    </row>
    <row r="295" spans="1:15" x14ac:dyDescent="0.25">
      <c r="A295" s="525"/>
      <c r="B295" s="442"/>
      <c r="C295" s="445"/>
      <c r="D295" s="44"/>
      <c r="E295" s="45"/>
      <c r="F295" s="504"/>
      <c r="G295" s="44"/>
      <c r="H295" s="240">
        <f t="shared" si="23"/>
        <v>0</v>
      </c>
      <c r="I295" s="38"/>
      <c r="J295" s="38"/>
      <c r="K295" s="38"/>
      <c r="L295" s="38"/>
      <c r="M295" s="38"/>
      <c r="N295" s="38"/>
      <c r="O295" s="40"/>
    </row>
    <row r="296" spans="1:15" x14ac:dyDescent="0.25">
      <c r="A296" s="525"/>
      <c r="B296" s="442"/>
      <c r="C296" s="445"/>
      <c r="D296" s="44"/>
      <c r="E296" s="45"/>
      <c r="F296" s="504"/>
      <c r="G296" s="44"/>
      <c r="H296" s="240">
        <f t="shared" si="23"/>
        <v>0</v>
      </c>
      <c r="I296" s="38"/>
      <c r="J296" s="38"/>
      <c r="K296" s="38"/>
      <c r="L296" s="38"/>
      <c r="M296" s="38"/>
      <c r="N296" s="38"/>
      <c r="O296" s="40"/>
    </row>
    <row r="297" spans="1:15" x14ac:dyDescent="0.25">
      <c r="A297" s="525"/>
      <c r="B297" s="442"/>
      <c r="C297" s="445"/>
      <c r="D297" s="44"/>
      <c r="E297" s="45"/>
      <c r="F297" s="504"/>
      <c r="G297" s="44"/>
      <c r="H297" s="240">
        <f t="shared" si="23"/>
        <v>0</v>
      </c>
      <c r="I297" s="38"/>
      <c r="J297" s="38"/>
      <c r="K297" s="38"/>
      <c r="L297" s="38"/>
      <c r="M297" s="38"/>
      <c r="N297" s="38"/>
      <c r="O297" s="40"/>
    </row>
    <row r="298" spans="1:15" x14ac:dyDescent="0.25">
      <c r="A298" s="525"/>
      <c r="B298" s="442"/>
      <c r="C298" s="445"/>
      <c r="D298" s="44"/>
      <c r="E298" s="45"/>
      <c r="F298" s="504"/>
      <c r="G298" s="44"/>
      <c r="H298" s="240">
        <f t="shared" si="23"/>
        <v>0</v>
      </c>
      <c r="I298" s="38"/>
      <c r="J298" s="38"/>
      <c r="K298" s="38"/>
      <c r="L298" s="38"/>
      <c r="M298" s="38"/>
      <c r="N298" s="38"/>
      <c r="O298" s="40"/>
    </row>
    <row r="299" spans="1:15" ht="17.25" x14ac:dyDescent="0.3">
      <c r="A299" s="525"/>
      <c r="B299" s="443"/>
      <c r="C299" s="446"/>
      <c r="D299" s="82" t="s">
        <v>4</v>
      </c>
      <c r="E299" s="32">
        <f>SUM(E293:E298)</f>
        <v>0</v>
      </c>
      <c r="F299" s="83"/>
      <c r="G299" s="77" t="s">
        <v>22</v>
      </c>
      <c r="H299" s="220">
        <f>SUM(H293:H298)</f>
        <v>0</v>
      </c>
      <c r="I299" s="505"/>
      <c r="J299" s="505"/>
      <c r="K299" s="38"/>
      <c r="L299" s="38"/>
      <c r="M299" s="38"/>
      <c r="N299" s="38"/>
      <c r="O299" s="40"/>
    </row>
    <row r="300" spans="1:15" x14ac:dyDescent="0.25">
      <c r="A300" s="525"/>
      <c r="B300" s="483" t="s">
        <v>305</v>
      </c>
      <c r="C300" s="479"/>
      <c r="D300" s="44"/>
      <c r="E300" s="45"/>
      <c r="F300" s="503"/>
      <c r="G300" s="44"/>
      <c r="H300" s="240">
        <f>G300*E300</f>
        <v>0</v>
      </c>
      <c r="I300" s="38"/>
      <c r="J300" s="38"/>
      <c r="K300" s="38"/>
      <c r="L300" s="38"/>
      <c r="M300" s="38"/>
      <c r="N300" s="38"/>
      <c r="O300" s="40"/>
    </row>
    <row r="301" spans="1:15" x14ac:dyDescent="0.25">
      <c r="A301" s="525"/>
      <c r="B301" s="442"/>
      <c r="C301" s="445"/>
      <c r="D301" s="44"/>
      <c r="E301" s="45"/>
      <c r="F301" s="504"/>
      <c r="G301" s="44"/>
      <c r="H301" s="240">
        <f t="shared" ref="H301:H305" si="24">G301*E301</f>
        <v>0</v>
      </c>
      <c r="I301" s="38"/>
      <c r="J301" s="38"/>
      <c r="K301" s="38"/>
      <c r="L301" s="38"/>
      <c r="M301" s="38"/>
      <c r="N301" s="38"/>
      <c r="O301" s="40"/>
    </row>
    <row r="302" spans="1:15" x14ac:dyDescent="0.25">
      <c r="A302" s="525"/>
      <c r="B302" s="442"/>
      <c r="C302" s="445"/>
      <c r="D302" s="44"/>
      <c r="E302" s="45"/>
      <c r="F302" s="504"/>
      <c r="G302" s="44"/>
      <c r="H302" s="240">
        <f t="shared" si="24"/>
        <v>0</v>
      </c>
      <c r="I302" s="38"/>
      <c r="J302" s="38"/>
      <c r="K302" s="38"/>
      <c r="L302" s="38"/>
      <c r="M302" s="38"/>
      <c r="N302" s="38"/>
      <c r="O302" s="40"/>
    </row>
    <row r="303" spans="1:15" x14ac:dyDescent="0.25">
      <c r="A303" s="525"/>
      <c r="B303" s="442"/>
      <c r="C303" s="445"/>
      <c r="D303" s="44"/>
      <c r="E303" s="45"/>
      <c r="F303" s="504"/>
      <c r="G303" s="44"/>
      <c r="H303" s="240">
        <f t="shared" si="24"/>
        <v>0</v>
      </c>
      <c r="I303" s="38"/>
      <c r="J303" s="38"/>
      <c r="K303" s="38"/>
      <c r="L303" s="38"/>
      <c r="M303" s="38"/>
      <c r="N303" s="38"/>
      <c r="O303" s="40"/>
    </row>
    <row r="304" spans="1:15" x14ac:dyDescent="0.25">
      <c r="A304" s="525"/>
      <c r="B304" s="442"/>
      <c r="C304" s="445"/>
      <c r="D304" s="44"/>
      <c r="E304" s="45"/>
      <c r="F304" s="504"/>
      <c r="G304" s="44"/>
      <c r="H304" s="240">
        <f t="shared" si="24"/>
        <v>0</v>
      </c>
      <c r="I304" s="38"/>
      <c r="J304" s="38"/>
      <c r="K304" s="38"/>
      <c r="L304" s="38"/>
      <c r="M304" s="38"/>
      <c r="N304" s="38"/>
      <c r="O304" s="40"/>
    </row>
    <row r="305" spans="1:15" x14ac:dyDescent="0.25">
      <c r="A305" s="525"/>
      <c r="B305" s="442"/>
      <c r="C305" s="445"/>
      <c r="D305" s="44"/>
      <c r="E305" s="45"/>
      <c r="F305" s="504"/>
      <c r="G305" s="44"/>
      <c r="H305" s="240">
        <f t="shared" si="24"/>
        <v>0</v>
      </c>
      <c r="I305" s="38"/>
      <c r="J305" s="38"/>
      <c r="K305" s="38"/>
      <c r="L305" s="38"/>
      <c r="M305" s="38"/>
      <c r="N305" s="38"/>
      <c r="O305" s="40"/>
    </row>
    <row r="306" spans="1:15" ht="17.25" x14ac:dyDescent="0.3">
      <c r="A306" s="525"/>
      <c r="B306" s="443"/>
      <c r="C306" s="446"/>
      <c r="D306" s="82" t="s">
        <v>4</v>
      </c>
      <c r="E306" s="32">
        <f>SUM(E300:E305)</f>
        <v>0</v>
      </c>
      <c r="F306" s="83"/>
      <c r="G306" s="77" t="s">
        <v>22</v>
      </c>
      <c r="H306" s="220">
        <f>SUM(H300:H305)</f>
        <v>0</v>
      </c>
      <c r="I306" s="505"/>
      <c r="J306" s="505"/>
      <c r="K306" s="38"/>
      <c r="L306" s="38"/>
      <c r="M306" s="38"/>
      <c r="N306" s="38"/>
      <c r="O306" s="40"/>
    </row>
    <row r="307" spans="1:15" x14ac:dyDescent="0.25">
      <c r="A307" s="525"/>
      <c r="B307" s="483" t="s">
        <v>306</v>
      </c>
      <c r="C307" s="479"/>
      <c r="D307" s="44"/>
      <c r="E307" s="45"/>
      <c r="F307" s="503"/>
      <c r="G307" s="44"/>
      <c r="H307" s="240">
        <f>G307*E307</f>
        <v>0</v>
      </c>
      <c r="I307" s="38"/>
      <c r="J307" s="38"/>
      <c r="K307" s="38"/>
      <c r="L307" s="38"/>
      <c r="M307" s="38"/>
      <c r="N307" s="38"/>
      <c r="O307" s="40"/>
    </row>
    <row r="308" spans="1:15" x14ac:dyDescent="0.25">
      <c r="A308" s="525"/>
      <c r="B308" s="442"/>
      <c r="C308" s="445"/>
      <c r="D308" s="44"/>
      <c r="E308" s="45"/>
      <c r="F308" s="504"/>
      <c r="G308" s="44"/>
      <c r="H308" s="240">
        <f t="shared" ref="H308:H312" si="25">G308*E308</f>
        <v>0</v>
      </c>
      <c r="I308" s="38"/>
      <c r="J308" s="38"/>
      <c r="K308" s="38"/>
      <c r="L308" s="38"/>
      <c r="M308" s="38"/>
      <c r="N308" s="38"/>
      <c r="O308" s="40"/>
    </row>
    <row r="309" spans="1:15" x14ac:dyDescent="0.25">
      <c r="A309" s="525"/>
      <c r="B309" s="442"/>
      <c r="C309" s="445"/>
      <c r="D309" s="44"/>
      <c r="E309" s="45"/>
      <c r="F309" s="504"/>
      <c r="G309" s="44"/>
      <c r="H309" s="240">
        <f t="shared" si="25"/>
        <v>0</v>
      </c>
      <c r="I309" s="38"/>
      <c r="J309" s="38"/>
      <c r="K309" s="38"/>
      <c r="L309" s="38"/>
      <c r="M309" s="38"/>
      <c r="N309" s="38"/>
      <c r="O309" s="40"/>
    </row>
    <row r="310" spans="1:15" x14ac:dyDescent="0.25">
      <c r="A310" s="525"/>
      <c r="B310" s="442"/>
      <c r="C310" s="445"/>
      <c r="D310" s="44"/>
      <c r="E310" s="45"/>
      <c r="F310" s="504"/>
      <c r="G310" s="44"/>
      <c r="H310" s="240">
        <f t="shared" si="25"/>
        <v>0</v>
      </c>
      <c r="I310" s="38"/>
      <c r="J310" s="38"/>
      <c r="K310" s="38"/>
      <c r="L310" s="38"/>
      <c r="M310" s="38"/>
      <c r="N310" s="38"/>
      <c r="O310" s="40"/>
    </row>
    <row r="311" spans="1:15" x14ac:dyDescent="0.25">
      <c r="A311" s="525"/>
      <c r="B311" s="442"/>
      <c r="C311" s="445"/>
      <c r="D311" s="44"/>
      <c r="E311" s="45"/>
      <c r="F311" s="504"/>
      <c r="G311" s="44"/>
      <c r="H311" s="240">
        <f t="shared" si="25"/>
        <v>0</v>
      </c>
      <c r="I311" s="38"/>
      <c r="J311" s="38"/>
      <c r="K311" s="38"/>
      <c r="L311" s="38"/>
      <c r="M311" s="38"/>
      <c r="N311" s="38"/>
      <c r="O311" s="40"/>
    </row>
    <row r="312" spans="1:15" x14ac:dyDescent="0.25">
      <c r="A312" s="525"/>
      <c r="B312" s="442"/>
      <c r="C312" s="445"/>
      <c r="D312" s="44"/>
      <c r="E312" s="45"/>
      <c r="F312" s="504"/>
      <c r="G312" s="44"/>
      <c r="H312" s="240">
        <f t="shared" si="25"/>
        <v>0</v>
      </c>
      <c r="I312" s="38"/>
      <c r="J312" s="38"/>
      <c r="K312" s="38"/>
      <c r="L312" s="38"/>
      <c r="M312" s="38"/>
      <c r="N312" s="38"/>
      <c r="O312" s="40"/>
    </row>
    <row r="313" spans="1:15" ht="17.25" x14ac:dyDescent="0.3">
      <c r="A313" s="525"/>
      <c r="B313" s="443"/>
      <c r="C313" s="446"/>
      <c r="D313" s="82" t="s">
        <v>4</v>
      </c>
      <c r="E313" s="32">
        <f>SUM(E307:E312)</f>
        <v>0</v>
      </c>
      <c r="F313" s="83"/>
      <c r="G313" s="77" t="s">
        <v>22</v>
      </c>
      <c r="H313" s="220">
        <f>SUM(H307:H312)</f>
        <v>0</v>
      </c>
      <c r="I313" s="505"/>
      <c r="J313" s="505"/>
      <c r="K313" s="38"/>
      <c r="L313" s="38"/>
      <c r="M313" s="38"/>
      <c r="N313" s="38"/>
      <c r="O313" s="40"/>
    </row>
    <row r="314" spans="1:15" x14ac:dyDescent="0.25">
      <c r="A314" s="525"/>
      <c r="B314" s="483" t="s">
        <v>307</v>
      </c>
      <c r="C314" s="479"/>
      <c r="D314" s="44"/>
      <c r="E314" s="45"/>
      <c r="F314" s="503"/>
      <c r="G314" s="44"/>
      <c r="H314" s="240">
        <f>G314*E314</f>
        <v>0</v>
      </c>
      <c r="I314" s="38"/>
      <c r="J314" s="38"/>
      <c r="K314" s="38"/>
      <c r="L314" s="38"/>
      <c r="M314" s="38"/>
      <c r="N314" s="38"/>
      <c r="O314" s="40"/>
    </row>
    <row r="315" spans="1:15" x14ac:dyDescent="0.25">
      <c r="A315" s="525"/>
      <c r="B315" s="442"/>
      <c r="C315" s="445"/>
      <c r="D315" s="44"/>
      <c r="E315" s="45"/>
      <c r="F315" s="504"/>
      <c r="G315" s="44"/>
      <c r="H315" s="240">
        <f t="shared" ref="H315:H319" si="26">G315*E315</f>
        <v>0</v>
      </c>
      <c r="I315" s="38"/>
      <c r="J315" s="38"/>
      <c r="K315" s="38"/>
      <c r="L315" s="38"/>
      <c r="M315" s="38"/>
      <c r="N315" s="38"/>
      <c r="O315" s="40"/>
    </row>
    <row r="316" spans="1:15" x14ac:dyDescent="0.25">
      <c r="A316" s="525"/>
      <c r="B316" s="442"/>
      <c r="C316" s="445"/>
      <c r="D316" s="44"/>
      <c r="E316" s="45"/>
      <c r="F316" s="504"/>
      <c r="G316" s="44"/>
      <c r="H316" s="240">
        <f t="shared" si="26"/>
        <v>0</v>
      </c>
      <c r="I316" s="38"/>
      <c r="J316" s="38"/>
      <c r="K316" s="38"/>
      <c r="L316" s="38"/>
      <c r="M316" s="38"/>
      <c r="N316" s="38"/>
      <c r="O316" s="40"/>
    </row>
    <row r="317" spans="1:15" x14ac:dyDescent="0.25">
      <c r="A317" s="525"/>
      <c r="B317" s="442"/>
      <c r="C317" s="445"/>
      <c r="D317" s="44"/>
      <c r="E317" s="45"/>
      <c r="F317" s="504"/>
      <c r="G317" s="44"/>
      <c r="H317" s="240">
        <f t="shared" si="26"/>
        <v>0</v>
      </c>
      <c r="I317" s="38"/>
      <c r="J317" s="38"/>
      <c r="K317" s="38"/>
      <c r="L317" s="38"/>
      <c r="M317" s="38"/>
      <c r="N317" s="38"/>
      <c r="O317" s="40"/>
    </row>
    <row r="318" spans="1:15" x14ac:dyDescent="0.25">
      <c r="A318" s="525"/>
      <c r="B318" s="442"/>
      <c r="C318" s="445"/>
      <c r="D318" s="44"/>
      <c r="E318" s="45"/>
      <c r="F318" s="504"/>
      <c r="G318" s="44"/>
      <c r="H318" s="240">
        <f t="shared" si="26"/>
        <v>0</v>
      </c>
      <c r="I318" s="38"/>
      <c r="J318" s="38"/>
      <c r="K318" s="38"/>
      <c r="L318" s="38"/>
      <c r="M318" s="38"/>
      <c r="N318" s="38"/>
      <c r="O318" s="40"/>
    </row>
    <row r="319" spans="1:15" x14ac:dyDescent="0.25">
      <c r="A319" s="525"/>
      <c r="B319" s="442"/>
      <c r="C319" s="445"/>
      <c r="D319" s="44"/>
      <c r="E319" s="45"/>
      <c r="F319" s="504"/>
      <c r="G319" s="44"/>
      <c r="H319" s="240">
        <f t="shared" si="26"/>
        <v>0</v>
      </c>
      <c r="I319" s="38"/>
      <c r="J319" s="38"/>
      <c r="K319" s="38"/>
      <c r="L319" s="38"/>
      <c r="M319" s="38"/>
      <c r="N319" s="38"/>
      <c r="O319" s="40"/>
    </row>
    <row r="320" spans="1:15" ht="17.25" x14ac:dyDescent="0.3">
      <c r="A320" s="525"/>
      <c r="B320" s="442"/>
      <c r="C320" s="445"/>
      <c r="D320" s="236" t="s">
        <v>4</v>
      </c>
      <c r="E320" s="237">
        <f>SUM(E314:E319)</f>
        <v>0</v>
      </c>
      <c r="F320" s="214"/>
      <c r="G320" s="238" t="s">
        <v>22</v>
      </c>
      <c r="H320" s="221">
        <f>SUM(H314:H319)</f>
        <v>0</v>
      </c>
      <c r="I320" s="505"/>
      <c r="J320" s="505"/>
      <c r="K320" s="38"/>
      <c r="L320" s="38"/>
      <c r="M320" s="38"/>
      <c r="N320" s="38"/>
      <c r="O320" s="40"/>
    </row>
    <row r="321" spans="1:15" ht="17.25" x14ac:dyDescent="0.3">
      <c r="A321" s="525"/>
      <c r="B321" s="261" t="s">
        <v>314</v>
      </c>
      <c r="C321" s="262"/>
      <c r="D321" s="82" t="s">
        <v>314</v>
      </c>
      <c r="E321" s="231"/>
      <c r="F321" s="230"/>
      <c r="G321" s="280"/>
      <c r="H321" s="220">
        <f>E321*G321</f>
        <v>0</v>
      </c>
      <c r="I321" s="206"/>
      <c r="J321" s="206"/>
      <c r="K321" s="38"/>
      <c r="L321" s="38"/>
      <c r="M321" s="38"/>
      <c r="N321" s="38"/>
      <c r="O321" s="40"/>
    </row>
    <row r="322" spans="1:15" ht="30" x14ac:dyDescent="0.3">
      <c r="A322" s="525"/>
      <c r="B322" s="261" t="s">
        <v>315</v>
      </c>
      <c r="C322" s="262"/>
      <c r="D322" s="82" t="s">
        <v>315</v>
      </c>
      <c r="E322" s="231"/>
      <c r="F322" s="230"/>
      <c r="G322" s="280"/>
      <c r="H322" s="220">
        <f t="shared" ref="H322:H323" si="27">E322*G322</f>
        <v>0</v>
      </c>
      <c r="I322" s="206"/>
      <c r="J322" s="206"/>
      <c r="K322" s="38"/>
      <c r="L322" s="38"/>
      <c r="M322" s="38"/>
      <c r="N322" s="38"/>
      <c r="O322" s="40"/>
    </row>
    <row r="323" spans="1:15" ht="31.9" customHeight="1" x14ac:dyDescent="0.3">
      <c r="A323" s="525"/>
      <c r="B323" s="264" t="s">
        <v>313</v>
      </c>
      <c r="C323" s="262"/>
      <c r="D323" s="236" t="s">
        <v>313</v>
      </c>
      <c r="E323" s="281"/>
      <c r="F323" s="283"/>
      <c r="G323" s="282"/>
      <c r="H323" s="220">
        <f t="shared" si="27"/>
        <v>0</v>
      </c>
      <c r="I323" s="206"/>
      <c r="J323" s="206"/>
      <c r="K323" s="38"/>
      <c r="L323" s="38"/>
      <c r="M323" s="38"/>
      <c r="N323" s="38"/>
      <c r="O323" s="40"/>
    </row>
    <row r="324" spans="1:15" ht="33" thickBot="1" x14ac:dyDescent="0.55000000000000004">
      <c r="A324" s="526"/>
      <c r="B324" s="527" t="s">
        <v>320</v>
      </c>
      <c r="C324" s="527"/>
      <c r="D324" s="527"/>
      <c r="E324" s="527"/>
      <c r="F324" s="527"/>
      <c r="G324" s="527"/>
      <c r="H324" s="265">
        <f>SUM(H299,H306,H313,H320,H321:H323)</f>
        <v>0</v>
      </c>
      <c r="I324" s="206"/>
      <c r="J324" s="206"/>
      <c r="K324" s="38"/>
      <c r="L324" s="38"/>
      <c r="M324" s="38"/>
      <c r="N324" s="38"/>
      <c r="O324" s="40"/>
    </row>
    <row r="325" spans="1:15" s="55" customFormat="1" x14ac:dyDescent="0.25">
      <c r="A325" s="49"/>
      <c r="B325" s="61"/>
      <c r="C325" s="50"/>
      <c r="D325" s="51"/>
      <c r="E325" s="52"/>
      <c r="F325" s="53"/>
      <c r="G325" s="79"/>
      <c r="H325" s="54"/>
      <c r="I325" s="80"/>
      <c r="J325" s="80"/>
      <c r="K325" s="53"/>
      <c r="L325" s="53"/>
      <c r="M325" s="53"/>
      <c r="N325" s="53"/>
      <c r="O325" s="48"/>
    </row>
    <row r="326" spans="1:15" ht="27" thickBot="1" x14ac:dyDescent="0.45">
      <c r="A326" s="69"/>
      <c r="B326" s="71"/>
      <c r="C326" s="70"/>
      <c r="D326" s="71"/>
      <c r="E326" s="71"/>
      <c r="F326" s="71"/>
      <c r="G326" s="71"/>
      <c r="H326" s="258">
        <f>SUM(H324,H291,H225,H258,H192)</f>
        <v>872.13999999999987</v>
      </c>
      <c r="I326" s="530" t="s">
        <v>98</v>
      </c>
      <c r="J326" s="530"/>
      <c r="K326" s="530"/>
      <c r="L326" s="530"/>
      <c r="M326" s="530"/>
      <c r="N326" s="71"/>
      <c r="O326" s="81"/>
    </row>
    <row r="327" spans="1:15" ht="15.75" thickBot="1" x14ac:dyDescent="0.3"/>
    <row r="328" spans="1:15" ht="33" thickBot="1" x14ac:dyDescent="0.55000000000000004">
      <c r="A328" s="38"/>
      <c r="B328" s="38"/>
      <c r="C328" s="37"/>
      <c r="D328" s="38"/>
      <c r="E328" s="38"/>
      <c r="F328" s="38"/>
      <c r="G328" s="38"/>
      <c r="H328" s="257">
        <f>H326-H154</f>
        <v>428.93999999999983</v>
      </c>
      <c r="I328" s="528" t="s">
        <v>99</v>
      </c>
      <c r="J328" s="528"/>
      <c r="K328" s="528"/>
      <c r="L328" s="528"/>
      <c r="M328" s="528"/>
      <c r="N328" s="529"/>
      <c r="O328" s="38"/>
    </row>
    <row r="329" spans="1:15" x14ac:dyDescent="0.25"/>
    <row r="360" x14ac:dyDescent="0.25"/>
    <row r="361" x14ac:dyDescent="0.25"/>
  </sheetData>
  <sheetProtection sheet="1" objects="1" scenarios="1"/>
  <mergeCells count="299">
    <mergeCell ref="F7:F11"/>
    <mergeCell ref="F32:F36"/>
    <mergeCell ref="F82:F86"/>
    <mergeCell ref="F107:F111"/>
    <mergeCell ref="C260:C266"/>
    <mergeCell ref="F260:F265"/>
    <mergeCell ref="I266:J266"/>
    <mergeCell ref="B267:B273"/>
    <mergeCell ref="I326:M326"/>
    <mergeCell ref="B274:B280"/>
    <mergeCell ref="C274:C280"/>
    <mergeCell ref="F274:F279"/>
    <mergeCell ref="I280:J280"/>
    <mergeCell ref="B281:B287"/>
    <mergeCell ref="C281:C287"/>
    <mergeCell ref="F281:F286"/>
    <mergeCell ref="I287:J287"/>
    <mergeCell ref="C267:C273"/>
    <mergeCell ref="F267:F272"/>
    <mergeCell ref="I273:J273"/>
    <mergeCell ref="B291:G291"/>
    <mergeCell ref="A158:O158"/>
    <mergeCell ref="K160:O160"/>
    <mergeCell ref="A161:A192"/>
    <mergeCell ref="I328:N328"/>
    <mergeCell ref="B307:B313"/>
    <mergeCell ref="C307:C313"/>
    <mergeCell ref="F307:F312"/>
    <mergeCell ref="I313:J313"/>
    <mergeCell ref="B314:B320"/>
    <mergeCell ref="C314:C320"/>
    <mergeCell ref="F314:F319"/>
    <mergeCell ref="I320:J320"/>
    <mergeCell ref="B248:B254"/>
    <mergeCell ref="C248:C254"/>
    <mergeCell ref="F248:F253"/>
    <mergeCell ref="I254:J254"/>
    <mergeCell ref="B258:G258"/>
    <mergeCell ref="A293:A324"/>
    <mergeCell ref="B293:B299"/>
    <mergeCell ref="C293:C299"/>
    <mergeCell ref="F293:F298"/>
    <mergeCell ref="I299:J299"/>
    <mergeCell ref="B300:B306"/>
    <mergeCell ref="C300:C306"/>
    <mergeCell ref="F300:F305"/>
    <mergeCell ref="I306:J306"/>
    <mergeCell ref="B324:G324"/>
    <mergeCell ref="A260:A291"/>
    <mergeCell ref="B260:B266"/>
    <mergeCell ref="A227:A258"/>
    <mergeCell ref="I233:J233"/>
    <mergeCell ref="B234:B240"/>
    <mergeCell ref="C234:C240"/>
    <mergeCell ref="F234:F239"/>
    <mergeCell ref="I240:J240"/>
    <mergeCell ref="B241:B247"/>
    <mergeCell ref="C241:C247"/>
    <mergeCell ref="F241:F246"/>
    <mergeCell ref="I247:J247"/>
    <mergeCell ref="B227:B233"/>
    <mergeCell ref="C227:C233"/>
    <mergeCell ref="F227:F232"/>
    <mergeCell ref="A194:A225"/>
    <mergeCell ref="B194:B200"/>
    <mergeCell ref="C194:C200"/>
    <mergeCell ref="F194:F199"/>
    <mergeCell ref="I200:J200"/>
    <mergeCell ref="B201:B207"/>
    <mergeCell ref="C201:C207"/>
    <mergeCell ref="F201:F206"/>
    <mergeCell ref="I207:J207"/>
    <mergeCell ref="B208:B214"/>
    <mergeCell ref="C208:C214"/>
    <mergeCell ref="F208:F213"/>
    <mergeCell ref="I214:J214"/>
    <mergeCell ref="B215:B221"/>
    <mergeCell ref="C215:C221"/>
    <mergeCell ref="F215:F220"/>
    <mergeCell ref="I221:J221"/>
    <mergeCell ref="B225:G225"/>
    <mergeCell ref="AB162:AF162"/>
    <mergeCell ref="K163:O165"/>
    <mergeCell ref="K166:O166"/>
    <mergeCell ref="I167:J167"/>
    <mergeCell ref="K167:O167"/>
    <mergeCell ref="B175:B181"/>
    <mergeCell ref="C175:C181"/>
    <mergeCell ref="F175:F180"/>
    <mergeCell ref="I181:J181"/>
    <mergeCell ref="B168:B174"/>
    <mergeCell ref="C168:C174"/>
    <mergeCell ref="F168:F173"/>
    <mergeCell ref="B161:B167"/>
    <mergeCell ref="C161:C167"/>
    <mergeCell ref="F161:F166"/>
    <mergeCell ref="K161:O161"/>
    <mergeCell ref="K168:O168"/>
    <mergeCell ref="K169:O169"/>
    <mergeCell ref="I174:J174"/>
    <mergeCell ref="K162:O162"/>
    <mergeCell ref="B182:B188"/>
    <mergeCell ref="C182:C188"/>
    <mergeCell ref="F182:F187"/>
    <mergeCell ref="I188:J188"/>
    <mergeCell ref="B192:G192"/>
    <mergeCell ref="A143:N143"/>
    <mergeCell ref="I145:I150"/>
    <mergeCell ref="J145:K145"/>
    <mergeCell ref="J146:K146"/>
    <mergeCell ref="J147:K147"/>
    <mergeCell ref="J148:K148"/>
    <mergeCell ref="J149:K149"/>
    <mergeCell ref="J150:K150"/>
    <mergeCell ref="G156:N156"/>
    <mergeCell ref="A133:N133"/>
    <mergeCell ref="C135:D135"/>
    <mergeCell ref="G135:G140"/>
    <mergeCell ref="H135:I135"/>
    <mergeCell ref="C136:D136"/>
    <mergeCell ref="H136:I136"/>
    <mergeCell ref="C137:D137"/>
    <mergeCell ref="H137:I137"/>
    <mergeCell ref="C138:D138"/>
    <mergeCell ref="H138:I138"/>
    <mergeCell ref="C139:D139"/>
    <mergeCell ref="H139:I139"/>
    <mergeCell ref="C140:D140"/>
    <mergeCell ref="H140:I140"/>
    <mergeCell ref="L119:L123"/>
    <mergeCell ref="J124:K124"/>
    <mergeCell ref="B125:B130"/>
    <mergeCell ref="C125:C130"/>
    <mergeCell ref="F125:F129"/>
    <mergeCell ref="G125:G129"/>
    <mergeCell ref="H125:H129"/>
    <mergeCell ref="J125:K129"/>
    <mergeCell ref="L125:L129"/>
    <mergeCell ref="J130:K130"/>
    <mergeCell ref="J107:K111"/>
    <mergeCell ref="L107:L111"/>
    <mergeCell ref="J112:K112"/>
    <mergeCell ref="B113:B118"/>
    <mergeCell ref="C113:C118"/>
    <mergeCell ref="F113:F117"/>
    <mergeCell ref="G113:G117"/>
    <mergeCell ref="H113:H117"/>
    <mergeCell ref="J113:K117"/>
    <mergeCell ref="L113:L117"/>
    <mergeCell ref="A107:A130"/>
    <mergeCell ref="B107:B112"/>
    <mergeCell ref="C107:C112"/>
    <mergeCell ref="G107:G111"/>
    <mergeCell ref="H107:H111"/>
    <mergeCell ref="I107:I130"/>
    <mergeCell ref="L94:L98"/>
    <mergeCell ref="J99:K99"/>
    <mergeCell ref="B100:B105"/>
    <mergeCell ref="C100:C105"/>
    <mergeCell ref="F100:F104"/>
    <mergeCell ref="G100:G104"/>
    <mergeCell ref="H100:H104"/>
    <mergeCell ref="J100:K104"/>
    <mergeCell ref="L100:L104"/>
    <mergeCell ref="J105:K105"/>
    <mergeCell ref="A82:A105"/>
    <mergeCell ref="J118:K118"/>
    <mergeCell ref="B119:B124"/>
    <mergeCell ref="C119:C124"/>
    <mergeCell ref="F119:F123"/>
    <mergeCell ref="G119:G123"/>
    <mergeCell ref="H119:H123"/>
    <mergeCell ref="J119:K123"/>
    <mergeCell ref="J93:K93"/>
    <mergeCell ref="B94:B99"/>
    <mergeCell ref="C94:C99"/>
    <mergeCell ref="F94:F98"/>
    <mergeCell ref="G94:G98"/>
    <mergeCell ref="H94:H98"/>
    <mergeCell ref="J94:K98"/>
    <mergeCell ref="J82:K86"/>
    <mergeCell ref="L82:L86"/>
    <mergeCell ref="J87:K87"/>
    <mergeCell ref="B88:B93"/>
    <mergeCell ref="C88:C93"/>
    <mergeCell ref="F88:F92"/>
    <mergeCell ref="G88:G92"/>
    <mergeCell ref="H88:H92"/>
    <mergeCell ref="J88:K92"/>
    <mergeCell ref="L88:L92"/>
    <mergeCell ref="B82:B87"/>
    <mergeCell ref="C82:C87"/>
    <mergeCell ref="G82:G86"/>
    <mergeCell ref="H82:H86"/>
    <mergeCell ref="I82:I105"/>
    <mergeCell ref="L69:L73"/>
    <mergeCell ref="J74:K74"/>
    <mergeCell ref="B75:B80"/>
    <mergeCell ref="C75:C80"/>
    <mergeCell ref="F75:F79"/>
    <mergeCell ref="G75:G79"/>
    <mergeCell ref="H75:H79"/>
    <mergeCell ref="J75:K79"/>
    <mergeCell ref="L75:L79"/>
    <mergeCell ref="J80:K80"/>
    <mergeCell ref="J57:K61"/>
    <mergeCell ref="L57:L61"/>
    <mergeCell ref="J62:K62"/>
    <mergeCell ref="B63:B68"/>
    <mergeCell ref="C63:C68"/>
    <mergeCell ref="F63:F67"/>
    <mergeCell ref="G63:G67"/>
    <mergeCell ref="H63:H67"/>
    <mergeCell ref="J63:K67"/>
    <mergeCell ref="L63:L67"/>
    <mergeCell ref="F57:F61"/>
    <mergeCell ref="A57:A80"/>
    <mergeCell ref="B57:B62"/>
    <mergeCell ref="C57:C62"/>
    <mergeCell ref="G57:G61"/>
    <mergeCell ref="H57:H61"/>
    <mergeCell ref="I57:I80"/>
    <mergeCell ref="L44:L48"/>
    <mergeCell ref="J49:K49"/>
    <mergeCell ref="B50:B55"/>
    <mergeCell ref="C50:C55"/>
    <mergeCell ref="F50:F54"/>
    <mergeCell ref="G50:G54"/>
    <mergeCell ref="H50:H54"/>
    <mergeCell ref="J50:K54"/>
    <mergeCell ref="L50:L54"/>
    <mergeCell ref="J55:K55"/>
    <mergeCell ref="A32:A55"/>
    <mergeCell ref="J68:K68"/>
    <mergeCell ref="B69:B74"/>
    <mergeCell ref="C69:C74"/>
    <mergeCell ref="F69:F73"/>
    <mergeCell ref="G69:G73"/>
    <mergeCell ref="H69:H73"/>
    <mergeCell ref="J69:K73"/>
    <mergeCell ref="J43:K43"/>
    <mergeCell ref="B44:B49"/>
    <mergeCell ref="C44:C49"/>
    <mergeCell ref="F44:F48"/>
    <mergeCell ref="G44:G48"/>
    <mergeCell ref="H44:H48"/>
    <mergeCell ref="J44:K48"/>
    <mergeCell ref="J32:K36"/>
    <mergeCell ref="L32:L36"/>
    <mergeCell ref="J37:K37"/>
    <mergeCell ref="B38:B43"/>
    <mergeCell ref="C38:C43"/>
    <mergeCell ref="F38:F42"/>
    <mergeCell ref="G38:G42"/>
    <mergeCell ref="H38:H42"/>
    <mergeCell ref="J38:K42"/>
    <mergeCell ref="L38:L42"/>
    <mergeCell ref="B32:B37"/>
    <mergeCell ref="C32:C37"/>
    <mergeCell ref="G32:G36"/>
    <mergeCell ref="H32:H36"/>
    <mergeCell ref="I32:I55"/>
    <mergeCell ref="H13:H17"/>
    <mergeCell ref="J13:K17"/>
    <mergeCell ref="L13:L17"/>
    <mergeCell ref="L19:L23"/>
    <mergeCell ref="J24:K24"/>
    <mergeCell ref="B25:B30"/>
    <mergeCell ref="C25:C30"/>
    <mergeCell ref="F25:F29"/>
    <mergeCell ref="G25:G29"/>
    <mergeCell ref="H25:H29"/>
    <mergeCell ref="J25:K29"/>
    <mergeCell ref="L25:L29"/>
    <mergeCell ref="J30:K30"/>
    <mergeCell ref="A1:N1"/>
    <mergeCell ref="A2:N3"/>
    <mergeCell ref="A4:N4"/>
    <mergeCell ref="J6:K6"/>
    <mergeCell ref="A7:A30"/>
    <mergeCell ref="B7:B12"/>
    <mergeCell ref="C7:C12"/>
    <mergeCell ref="G7:G11"/>
    <mergeCell ref="H7:H11"/>
    <mergeCell ref="I7:I30"/>
    <mergeCell ref="J18:K18"/>
    <mergeCell ref="B19:B24"/>
    <mergeCell ref="C19:C24"/>
    <mergeCell ref="F19:F23"/>
    <mergeCell ref="G19:G23"/>
    <mergeCell ref="H19:H23"/>
    <mergeCell ref="J19:K23"/>
    <mergeCell ref="J7:K11"/>
    <mergeCell ref="L7:L11"/>
    <mergeCell ref="J12:K12"/>
    <mergeCell ref="B13:B18"/>
    <mergeCell ref="C13:C18"/>
    <mergeCell ref="F13:F17"/>
    <mergeCell ref="G13:G17"/>
  </mergeCells>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442"/>
  <sheetViews>
    <sheetView showGridLines="0" zoomScale="80" zoomScaleNormal="80" workbookViewId="0">
      <selection activeCell="C5" sqref="C5:D5"/>
    </sheetView>
  </sheetViews>
  <sheetFormatPr defaultColWidth="0" defaultRowHeight="15" zeroHeight="1" x14ac:dyDescent="0.25"/>
  <cols>
    <col min="1" max="1" width="11.5703125" style="170" customWidth="1"/>
    <col min="2" max="2" width="16.85546875" style="170" customWidth="1"/>
    <col min="3" max="3" width="13.7109375" style="365" customWidth="1"/>
    <col min="4" max="4" width="23.5703125" style="170" customWidth="1"/>
    <col min="5" max="5" width="13.42578125" style="170" customWidth="1"/>
    <col min="6" max="6" width="22.5703125" style="170" customWidth="1"/>
    <col min="7" max="7" width="23" style="170" customWidth="1"/>
    <col min="8" max="8" width="29.85546875" style="366" customWidth="1"/>
    <col min="9" max="9" width="22.5703125" style="170" customWidth="1"/>
    <col min="10" max="10" width="12.140625" style="170" customWidth="1"/>
    <col min="11" max="11" width="10.42578125" style="170" customWidth="1"/>
    <col min="12" max="12" width="18.140625" style="170" customWidth="1"/>
    <col min="13" max="13" width="22.28515625" style="170" customWidth="1"/>
    <col min="14" max="14" width="17.140625" style="170" customWidth="1"/>
    <col min="15" max="16" width="9.140625" style="170" customWidth="1"/>
    <col min="17" max="27" width="9.140625" style="170" hidden="1" customWidth="1"/>
    <col min="28" max="28" width="11.140625" style="170" hidden="1" customWidth="1"/>
    <col min="29" max="16384" width="9.140625" style="170" hidden="1"/>
  </cols>
  <sheetData>
    <row r="1" spans="1:14" ht="114.75" customHeight="1" thickBot="1" x14ac:dyDescent="0.3">
      <c r="A1" s="535" t="s">
        <v>342</v>
      </c>
      <c r="B1" s="536"/>
      <c r="C1" s="536"/>
      <c r="D1" s="536"/>
      <c r="E1" s="536"/>
      <c r="F1" s="536"/>
      <c r="G1" s="536"/>
      <c r="H1" s="536"/>
      <c r="I1" s="536"/>
      <c r="J1" s="536"/>
      <c r="K1" s="536"/>
      <c r="L1" s="536"/>
      <c r="M1" s="536"/>
      <c r="N1" s="537"/>
    </row>
    <row r="2" spans="1:14" s="289" customFormat="1" ht="51.6" customHeight="1" x14ac:dyDescent="0.25">
      <c r="A2" s="538" t="s">
        <v>67</v>
      </c>
      <c r="B2" s="538"/>
      <c r="C2" s="538"/>
      <c r="D2" s="538"/>
      <c r="E2" s="538"/>
      <c r="F2" s="538"/>
      <c r="G2" s="538"/>
      <c r="H2" s="538"/>
      <c r="I2" s="538"/>
      <c r="J2" s="538"/>
      <c r="K2" s="538"/>
      <c r="L2" s="538"/>
      <c r="M2" s="538"/>
      <c r="N2" s="538"/>
    </row>
    <row r="3" spans="1:14" s="289" customFormat="1" ht="15" customHeight="1" thickBot="1" x14ac:dyDescent="0.3">
      <c r="A3" s="539"/>
      <c r="B3" s="539"/>
      <c r="C3" s="539"/>
      <c r="D3" s="539"/>
      <c r="E3" s="539"/>
      <c r="F3" s="539"/>
      <c r="G3" s="539"/>
      <c r="H3" s="539"/>
      <c r="I3" s="539"/>
      <c r="J3" s="539"/>
      <c r="K3" s="539"/>
      <c r="L3" s="539"/>
      <c r="M3" s="539"/>
      <c r="N3" s="539"/>
    </row>
    <row r="4" spans="1:14" ht="33" thickBot="1" x14ac:dyDescent="0.55000000000000004">
      <c r="A4" s="540" t="s">
        <v>71</v>
      </c>
      <c r="B4" s="541"/>
      <c r="C4" s="541"/>
      <c r="D4" s="541"/>
      <c r="E4" s="541"/>
      <c r="F4" s="541"/>
      <c r="G4" s="541"/>
      <c r="H4" s="541"/>
      <c r="I4" s="541"/>
      <c r="J4" s="541"/>
      <c r="K4" s="541"/>
      <c r="L4" s="541"/>
      <c r="M4" s="541"/>
      <c r="N4" s="542"/>
    </row>
    <row r="5" spans="1:14" customFormat="1" ht="30" customHeight="1" thickBot="1" x14ac:dyDescent="0.45">
      <c r="A5" s="531" t="s">
        <v>343</v>
      </c>
      <c r="B5" s="532"/>
      <c r="C5" s="533"/>
      <c r="D5" s="534"/>
      <c r="H5" s="396"/>
      <c r="N5" s="397"/>
    </row>
    <row r="6" spans="1:14" ht="48.75" customHeight="1" thickBot="1" x14ac:dyDescent="0.3">
      <c r="A6" s="295" t="s">
        <v>12</v>
      </c>
      <c r="B6" s="296"/>
      <c r="C6" s="297" t="s">
        <v>11</v>
      </c>
      <c r="D6" s="297" t="s">
        <v>10</v>
      </c>
      <c r="E6" s="297" t="s">
        <v>25</v>
      </c>
      <c r="F6" s="298" t="s">
        <v>13</v>
      </c>
      <c r="G6" s="299" t="s">
        <v>26</v>
      </c>
      <c r="H6" s="300" t="s">
        <v>87</v>
      </c>
      <c r="I6" s="301"/>
      <c r="J6" s="543" t="s">
        <v>90</v>
      </c>
      <c r="K6" s="543"/>
      <c r="L6" s="297" t="s">
        <v>88</v>
      </c>
      <c r="M6" s="302"/>
      <c r="N6" s="294"/>
    </row>
    <row r="7" spans="1:14" x14ac:dyDescent="0.25">
      <c r="A7" s="544" t="s">
        <v>308</v>
      </c>
      <c r="B7" s="547" t="s">
        <v>304</v>
      </c>
      <c r="C7" s="444"/>
      <c r="D7" s="218"/>
      <c r="E7" s="219"/>
      <c r="F7" s="444"/>
      <c r="G7" s="550"/>
      <c r="H7" s="553"/>
      <c r="I7" s="550"/>
      <c r="J7" s="567"/>
      <c r="K7" s="568"/>
      <c r="L7" s="571"/>
      <c r="M7" s="303"/>
      <c r="N7" s="294"/>
    </row>
    <row r="8" spans="1:14" x14ac:dyDescent="0.25">
      <c r="A8" s="545"/>
      <c r="B8" s="548"/>
      <c r="C8" s="445"/>
      <c r="D8" s="44"/>
      <c r="E8" s="45"/>
      <c r="F8" s="445"/>
      <c r="G8" s="551"/>
      <c r="H8" s="554"/>
      <c r="I8" s="551"/>
      <c r="J8" s="569"/>
      <c r="K8" s="570"/>
      <c r="L8" s="572"/>
      <c r="M8" s="303"/>
      <c r="N8" s="294"/>
    </row>
    <row r="9" spans="1:14" x14ac:dyDescent="0.25">
      <c r="A9" s="545"/>
      <c r="B9" s="548"/>
      <c r="C9" s="445"/>
      <c r="D9" s="44"/>
      <c r="E9" s="45"/>
      <c r="F9" s="445"/>
      <c r="G9" s="551"/>
      <c r="H9" s="554"/>
      <c r="I9" s="551"/>
      <c r="J9" s="569"/>
      <c r="K9" s="570"/>
      <c r="L9" s="572"/>
      <c r="M9" s="303"/>
      <c r="N9" s="294"/>
    </row>
    <row r="10" spans="1:14" x14ac:dyDescent="0.25">
      <c r="A10" s="545"/>
      <c r="B10" s="548"/>
      <c r="C10" s="445"/>
      <c r="D10" s="44"/>
      <c r="E10" s="45"/>
      <c r="F10" s="445"/>
      <c r="G10" s="551"/>
      <c r="H10" s="554"/>
      <c r="I10" s="551"/>
      <c r="J10" s="569"/>
      <c r="K10" s="570"/>
      <c r="L10" s="572"/>
      <c r="M10" s="303"/>
      <c r="N10" s="294"/>
    </row>
    <row r="11" spans="1:14" x14ac:dyDescent="0.25">
      <c r="A11" s="545"/>
      <c r="B11" s="548"/>
      <c r="C11" s="445"/>
      <c r="D11" s="44"/>
      <c r="E11" s="45"/>
      <c r="F11" s="446"/>
      <c r="G11" s="552"/>
      <c r="H11" s="555"/>
      <c r="I11" s="551"/>
      <c r="J11" s="569"/>
      <c r="K11" s="570"/>
      <c r="L11" s="572"/>
      <c r="M11" s="303"/>
      <c r="N11" s="294"/>
    </row>
    <row r="12" spans="1:14" ht="17.25" x14ac:dyDescent="0.3">
      <c r="A12" s="545"/>
      <c r="B12" s="549"/>
      <c r="C12" s="446"/>
      <c r="D12" s="82" t="s">
        <v>4</v>
      </c>
      <c r="E12" s="32">
        <f>SUM(E7:E11)</f>
        <v>0</v>
      </c>
      <c r="F12" s="83"/>
      <c r="G12" s="44"/>
      <c r="H12" s="84">
        <f>E12*G12</f>
        <v>0</v>
      </c>
      <c r="I12" s="551"/>
      <c r="J12" s="455"/>
      <c r="K12" s="478"/>
      <c r="L12" s="220">
        <f>G12*J12</f>
        <v>0</v>
      </c>
      <c r="M12" s="304"/>
      <c r="N12" s="294"/>
    </row>
    <row r="13" spans="1:14" ht="17.25" x14ac:dyDescent="0.3">
      <c r="A13" s="545"/>
      <c r="B13" s="557" t="s">
        <v>305</v>
      </c>
      <c r="C13" s="457"/>
      <c r="D13" s="284"/>
      <c r="E13" s="285"/>
      <c r="F13" s="479"/>
      <c r="G13" s="558"/>
      <c r="H13" s="463"/>
      <c r="I13" s="551"/>
      <c r="J13" s="561"/>
      <c r="K13" s="562"/>
      <c r="L13" s="480"/>
      <c r="M13" s="304"/>
      <c r="N13" s="294"/>
    </row>
    <row r="14" spans="1:14" ht="17.25" x14ac:dyDescent="0.3">
      <c r="A14" s="545"/>
      <c r="B14" s="557"/>
      <c r="C14" s="457"/>
      <c r="D14" s="284"/>
      <c r="E14" s="285"/>
      <c r="F14" s="445"/>
      <c r="G14" s="559"/>
      <c r="H14" s="464"/>
      <c r="I14" s="551"/>
      <c r="J14" s="563"/>
      <c r="K14" s="564"/>
      <c r="L14" s="481"/>
      <c r="M14" s="304"/>
      <c r="N14" s="294"/>
    </row>
    <row r="15" spans="1:14" ht="17.25" x14ac:dyDescent="0.3">
      <c r="A15" s="545"/>
      <c r="B15" s="557"/>
      <c r="C15" s="457"/>
      <c r="D15" s="284"/>
      <c r="E15" s="285"/>
      <c r="F15" s="445"/>
      <c r="G15" s="559"/>
      <c r="H15" s="464"/>
      <c r="I15" s="551"/>
      <c r="J15" s="563"/>
      <c r="K15" s="564"/>
      <c r="L15" s="481"/>
      <c r="M15" s="304"/>
      <c r="N15" s="294"/>
    </row>
    <row r="16" spans="1:14" ht="17.25" x14ac:dyDescent="0.3">
      <c r="A16" s="545"/>
      <c r="B16" s="557"/>
      <c r="C16" s="457"/>
      <c r="D16" s="284"/>
      <c r="E16" s="285"/>
      <c r="F16" s="445"/>
      <c r="G16" s="559"/>
      <c r="H16" s="464"/>
      <c r="I16" s="551"/>
      <c r="J16" s="563"/>
      <c r="K16" s="564"/>
      <c r="L16" s="481"/>
      <c r="M16" s="304"/>
      <c r="N16" s="294"/>
    </row>
    <row r="17" spans="1:14" ht="17.25" x14ac:dyDescent="0.3">
      <c r="A17" s="545"/>
      <c r="B17" s="557"/>
      <c r="C17" s="457"/>
      <c r="D17" s="284"/>
      <c r="E17" s="285"/>
      <c r="F17" s="445"/>
      <c r="G17" s="560"/>
      <c r="H17" s="465"/>
      <c r="I17" s="551"/>
      <c r="J17" s="565"/>
      <c r="K17" s="566"/>
      <c r="L17" s="482"/>
      <c r="M17" s="304"/>
      <c r="N17" s="294"/>
    </row>
    <row r="18" spans="1:14" ht="17.25" x14ac:dyDescent="0.3">
      <c r="A18" s="545"/>
      <c r="B18" s="557"/>
      <c r="C18" s="457"/>
      <c r="D18" s="82" t="s">
        <v>4</v>
      </c>
      <c r="E18" s="32">
        <f>SUM(E13:E17)</f>
        <v>0</v>
      </c>
      <c r="F18" s="216"/>
      <c r="G18" s="78"/>
      <c r="H18" s="215">
        <f>E18*G18</f>
        <v>0</v>
      </c>
      <c r="I18" s="551"/>
      <c r="J18" s="454"/>
      <c r="K18" s="455"/>
      <c r="L18" s="220">
        <f>G18*J18</f>
        <v>0</v>
      </c>
      <c r="M18" s="304"/>
      <c r="N18" s="294"/>
    </row>
    <row r="19" spans="1:14" ht="17.25" x14ac:dyDescent="0.3">
      <c r="A19" s="545"/>
      <c r="B19" s="557" t="s">
        <v>306</v>
      </c>
      <c r="C19" s="457"/>
      <c r="D19" s="284"/>
      <c r="E19" s="285"/>
      <c r="F19" s="479"/>
      <c r="G19" s="558"/>
      <c r="H19" s="463"/>
      <c r="I19" s="551"/>
      <c r="J19" s="561"/>
      <c r="K19" s="562"/>
      <c r="L19" s="480"/>
      <c r="M19" s="304"/>
      <c r="N19" s="294"/>
    </row>
    <row r="20" spans="1:14" ht="17.25" x14ac:dyDescent="0.3">
      <c r="A20" s="545"/>
      <c r="B20" s="557"/>
      <c r="C20" s="457"/>
      <c r="D20" s="284"/>
      <c r="E20" s="285"/>
      <c r="F20" s="445"/>
      <c r="G20" s="559"/>
      <c r="H20" s="464"/>
      <c r="I20" s="551"/>
      <c r="J20" s="563"/>
      <c r="K20" s="564"/>
      <c r="L20" s="481"/>
      <c r="M20" s="304"/>
      <c r="N20" s="294"/>
    </row>
    <row r="21" spans="1:14" ht="17.25" x14ac:dyDescent="0.3">
      <c r="A21" s="545"/>
      <c r="B21" s="557"/>
      <c r="C21" s="457"/>
      <c r="D21" s="284"/>
      <c r="E21" s="285"/>
      <c r="F21" s="445"/>
      <c r="G21" s="559"/>
      <c r="H21" s="464"/>
      <c r="I21" s="551"/>
      <c r="J21" s="563"/>
      <c r="K21" s="564"/>
      <c r="L21" s="481"/>
      <c r="M21" s="304"/>
      <c r="N21" s="294"/>
    </row>
    <row r="22" spans="1:14" ht="17.25" x14ac:dyDescent="0.3">
      <c r="A22" s="545"/>
      <c r="B22" s="557"/>
      <c r="C22" s="457"/>
      <c r="D22" s="284"/>
      <c r="E22" s="285"/>
      <c r="F22" s="445"/>
      <c r="G22" s="559"/>
      <c r="H22" s="464"/>
      <c r="I22" s="551"/>
      <c r="J22" s="563"/>
      <c r="K22" s="564"/>
      <c r="L22" s="481"/>
      <c r="M22" s="304"/>
      <c r="N22" s="294"/>
    </row>
    <row r="23" spans="1:14" ht="17.25" x14ac:dyDescent="0.3">
      <c r="A23" s="545"/>
      <c r="B23" s="557"/>
      <c r="C23" s="457"/>
      <c r="D23" s="284"/>
      <c r="E23" s="285"/>
      <c r="F23" s="445"/>
      <c r="G23" s="560"/>
      <c r="H23" s="465"/>
      <c r="I23" s="551"/>
      <c r="J23" s="565"/>
      <c r="K23" s="566"/>
      <c r="L23" s="482"/>
      <c r="M23" s="304"/>
      <c r="N23" s="294"/>
    </row>
    <row r="24" spans="1:14" ht="17.25" x14ac:dyDescent="0.3">
      <c r="A24" s="545"/>
      <c r="B24" s="557"/>
      <c r="C24" s="457"/>
      <c r="D24" s="82" t="s">
        <v>4</v>
      </c>
      <c r="E24" s="32">
        <f>SUM(E19:E23)</f>
        <v>0</v>
      </c>
      <c r="F24" s="216"/>
      <c r="G24" s="78"/>
      <c r="H24" s="215">
        <f>E24*G24</f>
        <v>0</v>
      </c>
      <c r="I24" s="551"/>
      <c r="J24" s="454"/>
      <c r="K24" s="455"/>
      <c r="L24" s="220">
        <f>G24*J24</f>
        <v>0</v>
      </c>
      <c r="M24" s="304"/>
      <c r="N24" s="294"/>
    </row>
    <row r="25" spans="1:14" ht="17.25" x14ac:dyDescent="0.3">
      <c r="A25" s="545"/>
      <c r="B25" s="573" t="s">
        <v>307</v>
      </c>
      <c r="C25" s="445"/>
      <c r="D25" s="284"/>
      <c r="E25" s="285"/>
      <c r="F25" s="457"/>
      <c r="G25" s="558"/>
      <c r="H25" s="463"/>
      <c r="I25" s="551"/>
      <c r="J25" s="561"/>
      <c r="K25" s="562"/>
      <c r="L25" s="480"/>
      <c r="M25" s="304"/>
      <c r="N25" s="294"/>
    </row>
    <row r="26" spans="1:14" ht="17.25" x14ac:dyDescent="0.3">
      <c r="A26" s="545"/>
      <c r="B26" s="548"/>
      <c r="C26" s="445"/>
      <c r="D26" s="284"/>
      <c r="E26" s="285"/>
      <c r="F26" s="457"/>
      <c r="G26" s="559"/>
      <c r="H26" s="464"/>
      <c r="I26" s="551"/>
      <c r="J26" s="563"/>
      <c r="K26" s="564"/>
      <c r="L26" s="481"/>
      <c r="M26" s="304"/>
      <c r="N26" s="294"/>
    </row>
    <row r="27" spans="1:14" ht="17.25" x14ac:dyDescent="0.3">
      <c r="A27" s="545"/>
      <c r="B27" s="548"/>
      <c r="C27" s="445"/>
      <c r="D27" s="284"/>
      <c r="E27" s="285"/>
      <c r="F27" s="457"/>
      <c r="G27" s="559"/>
      <c r="H27" s="464"/>
      <c r="I27" s="551"/>
      <c r="J27" s="563"/>
      <c r="K27" s="564"/>
      <c r="L27" s="481"/>
      <c r="M27" s="304"/>
      <c r="N27" s="294"/>
    </row>
    <row r="28" spans="1:14" ht="17.25" x14ac:dyDescent="0.3">
      <c r="A28" s="545"/>
      <c r="B28" s="548"/>
      <c r="C28" s="445"/>
      <c r="D28" s="284"/>
      <c r="E28" s="285"/>
      <c r="F28" s="457"/>
      <c r="G28" s="559"/>
      <c r="H28" s="464"/>
      <c r="I28" s="551"/>
      <c r="J28" s="563"/>
      <c r="K28" s="564"/>
      <c r="L28" s="481"/>
      <c r="M28" s="304"/>
      <c r="N28" s="294"/>
    </row>
    <row r="29" spans="1:14" ht="17.25" x14ac:dyDescent="0.3">
      <c r="A29" s="545"/>
      <c r="B29" s="548"/>
      <c r="C29" s="445"/>
      <c r="D29" s="284"/>
      <c r="E29" s="285"/>
      <c r="F29" s="457"/>
      <c r="G29" s="560"/>
      <c r="H29" s="465"/>
      <c r="I29" s="551"/>
      <c r="J29" s="565"/>
      <c r="K29" s="566"/>
      <c r="L29" s="482"/>
      <c r="M29" s="304"/>
      <c r="N29" s="294"/>
    </row>
    <row r="30" spans="1:14" ht="18" thickBot="1" x14ac:dyDescent="0.35">
      <c r="A30" s="546"/>
      <c r="B30" s="574"/>
      <c r="C30" s="485"/>
      <c r="D30" s="222" t="s">
        <v>4</v>
      </c>
      <c r="E30" s="223">
        <f>SUM(E25:E29)</f>
        <v>0</v>
      </c>
      <c r="F30" s="224"/>
      <c r="G30" s="225"/>
      <c r="H30" s="229">
        <f>E30*G30</f>
        <v>0</v>
      </c>
      <c r="I30" s="556"/>
      <c r="J30" s="487"/>
      <c r="K30" s="488"/>
      <c r="L30" s="226">
        <f>G30*J30</f>
        <v>0</v>
      </c>
      <c r="M30" s="304"/>
      <c r="N30" s="294"/>
    </row>
    <row r="31" spans="1:14" ht="18" thickBot="1" x14ac:dyDescent="0.35">
      <c r="A31" s="305"/>
      <c r="B31" s="306"/>
      <c r="C31" s="307"/>
      <c r="D31" s="244"/>
      <c r="E31" s="245"/>
      <c r="F31" s="246"/>
      <c r="G31" s="255"/>
      <c r="H31" s="248"/>
      <c r="I31" s="308"/>
      <c r="J31" s="309"/>
      <c r="K31" s="310"/>
      <c r="L31" s="252"/>
      <c r="M31" s="304"/>
      <c r="N31" s="294"/>
    </row>
    <row r="32" spans="1:14" x14ac:dyDescent="0.25">
      <c r="A32" s="544" t="s">
        <v>309</v>
      </c>
      <c r="B32" s="547" t="s">
        <v>304</v>
      </c>
      <c r="C32" s="444"/>
      <c r="D32" s="218"/>
      <c r="E32" s="219"/>
      <c r="F32" s="444"/>
      <c r="G32" s="550"/>
      <c r="H32" s="553"/>
      <c r="I32" s="550"/>
      <c r="J32" s="567"/>
      <c r="K32" s="568"/>
      <c r="L32" s="571"/>
      <c r="M32" s="303"/>
      <c r="N32" s="294"/>
    </row>
    <row r="33" spans="1:14" x14ac:dyDescent="0.25">
      <c r="A33" s="545"/>
      <c r="B33" s="548"/>
      <c r="C33" s="445"/>
      <c r="D33" s="44"/>
      <c r="E33" s="45"/>
      <c r="F33" s="445"/>
      <c r="G33" s="551"/>
      <c r="H33" s="554"/>
      <c r="I33" s="551"/>
      <c r="J33" s="569"/>
      <c r="K33" s="570"/>
      <c r="L33" s="572"/>
      <c r="M33" s="303"/>
      <c r="N33" s="294"/>
    </row>
    <row r="34" spans="1:14" x14ac:dyDescent="0.25">
      <c r="A34" s="545"/>
      <c r="B34" s="548"/>
      <c r="C34" s="445"/>
      <c r="D34" s="44"/>
      <c r="E34" s="45"/>
      <c r="F34" s="445"/>
      <c r="G34" s="551"/>
      <c r="H34" s="554"/>
      <c r="I34" s="551"/>
      <c r="J34" s="569"/>
      <c r="K34" s="570"/>
      <c r="L34" s="572"/>
      <c r="M34" s="303"/>
      <c r="N34" s="294"/>
    </row>
    <row r="35" spans="1:14" x14ac:dyDescent="0.25">
      <c r="A35" s="545"/>
      <c r="B35" s="548"/>
      <c r="C35" s="445"/>
      <c r="D35" s="44"/>
      <c r="E35" s="45"/>
      <c r="F35" s="445"/>
      <c r="G35" s="551"/>
      <c r="H35" s="554"/>
      <c r="I35" s="551"/>
      <c r="J35" s="569"/>
      <c r="K35" s="570"/>
      <c r="L35" s="572"/>
      <c r="M35" s="303"/>
      <c r="N35" s="294"/>
    </row>
    <row r="36" spans="1:14" x14ac:dyDescent="0.25">
      <c r="A36" s="545"/>
      <c r="B36" s="548"/>
      <c r="C36" s="445"/>
      <c r="D36" s="44"/>
      <c r="E36" s="45"/>
      <c r="F36" s="446"/>
      <c r="G36" s="552"/>
      <c r="H36" s="555"/>
      <c r="I36" s="551"/>
      <c r="J36" s="569"/>
      <c r="K36" s="570"/>
      <c r="L36" s="572"/>
      <c r="M36" s="303"/>
      <c r="N36" s="294"/>
    </row>
    <row r="37" spans="1:14" ht="17.25" x14ac:dyDescent="0.3">
      <c r="A37" s="545"/>
      <c r="B37" s="549"/>
      <c r="C37" s="446"/>
      <c r="D37" s="82" t="s">
        <v>4</v>
      </c>
      <c r="E37" s="32">
        <f>SUM(E32:E36)</f>
        <v>0</v>
      </c>
      <c r="F37" s="83"/>
      <c r="G37" s="44"/>
      <c r="H37" s="84">
        <f>E37*G37</f>
        <v>0</v>
      </c>
      <c r="I37" s="551"/>
      <c r="J37" s="455"/>
      <c r="K37" s="478"/>
      <c r="L37" s="220">
        <f>G37*J37</f>
        <v>0</v>
      </c>
      <c r="M37" s="304"/>
      <c r="N37" s="294"/>
    </row>
    <row r="38" spans="1:14" ht="17.25" x14ac:dyDescent="0.3">
      <c r="A38" s="545"/>
      <c r="B38" s="557" t="s">
        <v>305</v>
      </c>
      <c r="C38" s="457"/>
      <c r="D38" s="284"/>
      <c r="E38" s="285"/>
      <c r="F38" s="479"/>
      <c r="G38" s="558"/>
      <c r="H38" s="463"/>
      <c r="I38" s="551"/>
      <c r="J38" s="561"/>
      <c r="K38" s="562"/>
      <c r="L38" s="480"/>
      <c r="M38" s="304"/>
      <c r="N38" s="294"/>
    </row>
    <row r="39" spans="1:14" ht="17.25" x14ac:dyDescent="0.3">
      <c r="A39" s="545"/>
      <c r="B39" s="557"/>
      <c r="C39" s="457"/>
      <c r="D39" s="284"/>
      <c r="E39" s="285"/>
      <c r="F39" s="445"/>
      <c r="G39" s="559"/>
      <c r="H39" s="464"/>
      <c r="I39" s="551"/>
      <c r="J39" s="563"/>
      <c r="K39" s="564"/>
      <c r="L39" s="481"/>
      <c r="M39" s="304"/>
      <c r="N39" s="294"/>
    </row>
    <row r="40" spans="1:14" ht="17.25" x14ac:dyDescent="0.3">
      <c r="A40" s="545"/>
      <c r="B40" s="557"/>
      <c r="C40" s="457"/>
      <c r="D40" s="284"/>
      <c r="E40" s="285"/>
      <c r="F40" s="445"/>
      <c r="G40" s="559"/>
      <c r="H40" s="464"/>
      <c r="I40" s="551"/>
      <c r="J40" s="563"/>
      <c r="K40" s="564"/>
      <c r="L40" s="481"/>
      <c r="M40" s="304"/>
      <c r="N40" s="294"/>
    </row>
    <row r="41" spans="1:14" ht="17.25" x14ac:dyDescent="0.3">
      <c r="A41" s="545"/>
      <c r="B41" s="557"/>
      <c r="C41" s="457"/>
      <c r="D41" s="284"/>
      <c r="E41" s="285"/>
      <c r="F41" s="445"/>
      <c r="G41" s="559"/>
      <c r="H41" s="464"/>
      <c r="I41" s="551"/>
      <c r="J41" s="563"/>
      <c r="K41" s="564"/>
      <c r="L41" s="481"/>
      <c r="M41" s="304"/>
      <c r="N41" s="294"/>
    </row>
    <row r="42" spans="1:14" ht="17.25" x14ac:dyDescent="0.3">
      <c r="A42" s="545"/>
      <c r="B42" s="557"/>
      <c r="C42" s="457"/>
      <c r="D42" s="284"/>
      <c r="E42" s="285"/>
      <c r="F42" s="445"/>
      <c r="G42" s="560"/>
      <c r="H42" s="465"/>
      <c r="I42" s="551"/>
      <c r="J42" s="565"/>
      <c r="K42" s="566"/>
      <c r="L42" s="482"/>
      <c r="M42" s="304"/>
      <c r="N42" s="294"/>
    </row>
    <row r="43" spans="1:14" ht="17.25" x14ac:dyDescent="0.3">
      <c r="A43" s="545"/>
      <c r="B43" s="557"/>
      <c r="C43" s="457"/>
      <c r="D43" s="82" t="s">
        <v>4</v>
      </c>
      <c r="E43" s="32">
        <f>SUM(E38:E42)</f>
        <v>0</v>
      </c>
      <c r="F43" s="216"/>
      <c r="G43" s="78"/>
      <c r="H43" s="215">
        <f>E43*G43</f>
        <v>0</v>
      </c>
      <c r="I43" s="551"/>
      <c r="J43" s="454"/>
      <c r="K43" s="455"/>
      <c r="L43" s="220">
        <f>G43*J43</f>
        <v>0</v>
      </c>
      <c r="M43" s="304"/>
      <c r="N43" s="294"/>
    </row>
    <row r="44" spans="1:14" ht="17.25" x14ac:dyDescent="0.3">
      <c r="A44" s="545"/>
      <c r="B44" s="557" t="s">
        <v>306</v>
      </c>
      <c r="C44" s="457"/>
      <c r="D44" s="284"/>
      <c r="E44" s="285"/>
      <c r="F44" s="479"/>
      <c r="G44" s="558"/>
      <c r="H44" s="463"/>
      <c r="I44" s="551"/>
      <c r="J44" s="561"/>
      <c r="K44" s="562"/>
      <c r="L44" s="480"/>
      <c r="M44" s="304"/>
      <c r="N44" s="294"/>
    </row>
    <row r="45" spans="1:14" ht="17.25" x14ac:dyDescent="0.3">
      <c r="A45" s="545"/>
      <c r="B45" s="557"/>
      <c r="C45" s="457"/>
      <c r="D45" s="284"/>
      <c r="E45" s="285"/>
      <c r="F45" s="445"/>
      <c r="G45" s="559"/>
      <c r="H45" s="464"/>
      <c r="I45" s="551"/>
      <c r="J45" s="563"/>
      <c r="K45" s="564"/>
      <c r="L45" s="481"/>
      <c r="M45" s="304"/>
      <c r="N45" s="294"/>
    </row>
    <row r="46" spans="1:14" ht="17.25" x14ac:dyDescent="0.3">
      <c r="A46" s="545"/>
      <c r="B46" s="557"/>
      <c r="C46" s="457"/>
      <c r="D46" s="284"/>
      <c r="E46" s="285"/>
      <c r="F46" s="445"/>
      <c r="G46" s="559"/>
      <c r="H46" s="464"/>
      <c r="I46" s="551"/>
      <c r="J46" s="563"/>
      <c r="K46" s="564"/>
      <c r="L46" s="481"/>
      <c r="M46" s="304"/>
      <c r="N46" s="294"/>
    </row>
    <row r="47" spans="1:14" ht="17.25" x14ac:dyDescent="0.3">
      <c r="A47" s="545"/>
      <c r="B47" s="557"/>
      <c r="C47" s="457"/>
      <c r="D47" s="284"/>
      <c r="E47" s="285"/>
      <c r="F47" s="445"/>
      <c r="G47" s="559"/>
      <c r="H47" s="464"/>
      <c r="I47" s="551"/>
      <c r="J47" s="563"/>
      <c r="K47" s="564"/>
      <c r="L47" s="481"/>
      <c r="M47" s="304"/>
      <c r="N47" s="294"/>
    </row>
    <row r="48" spans="1:14" ht="17.25" x14ac:dyDescent="0.3">
      <c r="A48" s="545"/>
      <c r="B48" s="557"/>
      <c r="C48" s="457"/>
      <c r="D48" s="284"/>
      <c r="E48" s="285"/>
      <c r="F48" s="445"/>
      <c r="G48" s="560"/>
      <c r="H48" s="465"/>
      <c r="I48" s="551"/>
      <c r="J48" s="565"/>
      <c r="K48" s="566"/>
      <c r="L48" s="482"/>
      <c r="M48" s="304"/>
      <c r="N48" s="294"/>
    </row>
    <row r="49" spans="1:14" ht="17.25" x14ac:dyDescent="0.3">
      <c r="A49" s="545"/>
      <c r="B49" s="557"/>
      <c r="C49" s="457"/>
      <c r="D49" s="82" t="s">
        <v>4</v>
      </c>
      <c r="E49" s="32">
        <f>SUM(E44:E48)</f>
        <v>0</v>
      </c>
      <c r="F49" s="216"/>
      <c r="G49" s="78"/>
      <c r="H49" s="215">
        <f>E49*G49</f>
        <v>0</v>
      </c>
      <c r="I49" s="551"/>
      <c r="J49" s="454"/>
      <c r="K49" s="455"/>
      <c r="L49" s="220">
        <f>G49*J49</f>
        <v>0</v>
      </c>
      <c r="M49" s="304"/>
      <c r="N49" s="294"/>
    </row>
    <row r="50" spans="1:14" ht="17.25" x14ac:dyDescent="0.3">
      <c r="A50" s="545"/>
      <c r="B50" s="573" t="s">
        <v>307</v>
      </c>
      <c r="C50" s="445"/>
      <c r="D50" s="284"/>
      <c r="E50" s="285"/>
      <c r="F50" s="457"/>
      <c r="G50" s="558"/>
      <c r="H50" s="463"/>
      <c r="I50" s="551"/>
      <c r="J50" s="561"/>
      <c r="K50" s="562"/>
      <c r="L50" s="480"/>
      <c r="M50" s="304"/>
      <c r="N50" s="294"/>
    </row>
    <row r="51" spans="1:14" ht="17.25" x14ac:dyDescent="0.3">
      <c r="A51" s="545"/>
      <c r="B51" s="548"/>
      <c r="C51" s="445"/>
      <c r="D51" s="284"/>
      <c r="E51" s="285"/>
      <c r="F51" s="457"/>
      <c r="G51" s="559"/>
      <c r="H51" s="464"/>
      <c r="I51" s="551"/>
      <c r="J51" s="563"/>
      <c r="K51" s="564"/>
      <c r="L51" s="481"/>
      <c r="M51" s="304"/>
      <c r="N51" s="294"/>
    </row>
    <row r="52" spans="1:14" ht="17.25" x14ac:dyDescent="0.3">
      <c r="A52" s="545"/>
      <c r="B52" s="548"/>
      <c r="C52" s="445"/>
      <c r="D52" s="284"/>
      <c r="E52" s="285"/>
      <c r="F52" s="457"/>
      <c r="G52" s="559"/>
      <c r="H52" s="464"/>
      <c r="I52" s="551"/>
      <c r="J52" s="563"/>
      <c r="K52" s="564"/>
      <c r="L52" s="481"/>
      <c r="M52" s="304"/>
      <c r="N52" s="294"/>
    </row>
    <row r="53" spans="1:14" ht="17.25" x14ac:dyDescent="0.3">
      <c r="A53" s="545"/>
      <c r="B53" s="548"/>
      <c r="C53" s="445"/>
      <c r="D53" s="284"/>
      <c r="E53" s="285"/>
      <c r="F53" s="457"/>
      <c r="G53" s="559"/>
      <c r="H53" s="464"/>
      <c r="I53" s="551"/>
      <c r="J53" s="563"/>
      <c r="K53" s="564"/>
      <c r="L53" s="481"/>
      <c r="M53" s="304"/>
      <c r="N53" s="294"/>
    </row>
    <row r="54" spans="1:14" ht="17.25" x14ac:dyDescent="0.3">
      <c r="A54" s="545"/>
      <c r="B54" s="548"/>
      <c r="C54" s="445"/>
      <c r="D54" s="284"/>
      <c r="E54" s="285"/>
      <c r="F54" s="457"/>
      <c r="G54" s="560"/>
      <c r="H54" s="465"/>
      <c r="I54" s="551"/>
      <c r="J54" s="565"/>
      <c r="K54" s="566"/>
      <c r="L54" s="482"/>
      <c r="M54" s="304"/>
      <c r="N54" s="294"/>
    </row>
    <row r="55" spans="1:14" ht="18" thickBot="1" x14ac:dyDescent="0.35">
      <c r="A55" s="546"/>
      <c r="B55" s="574"/>
      <c r="C55" s="485"/>
      <c r="D55" s="222" t="s">
        <v>4</v>
      </c>
      <c r="E55" s="223">
        <f>SUM(E50:E54)</f>
        <v>0</v>
      </c>
      <c r="F55" s="224"/>
      <c r="G55" s="225"/>
      <c r="H55" s="229">
        <f>E55*G55</f>
        <v>0</v>
      </c>
      <c r="I55" s="556"/>
      <c r="J55" s="487"/>
      <c r="K55" s="488"/>
      <c r="L55" s="226">
        <f>G55*J55</f>
        <v>0</v>
      </c>
      <c r="M55" s="304"/>
      <c r="N55" s="294"/>
    </row>
    <row r="56" spans="1:14" ht="18" thickBot="1" x14ac:dyDescent="0.35">
      <c r="A56" s="305"/>
      <c r="B56" s="306"/>
      <c r="C56" s="307"/>
      <c r="D56" s="244"/>
      <c r="E56" s="245"/>
      <c r="F56" s="246"/>
      <c r="G56" s="255"/>
      <c r="H56" s="248"/>
      <c r="I56" s="308"/>
      <c r="J56" s="309"/>
      <c r="K56" s="310"/>
      <c r="L56" s="252"/>
      <c r="M56" s="304"/>
      <c r="N56" s="294"/>
    </row>
    <row r="57" spans="1:14" x14ac:dyDescent="0.25">
      <c r="A57" s="544" t="s">
        <v>310</v>
      </c>
      <c r="B57" s="547" t="s">
        <v>304</v>
      </c>
      <c r="C57" s="444"/>
      <c r="D57" s="218"/>
      <c r="E57" s="219"/>
      <c r="F57" s="444"/>
      <c r="G57" s="550"/>
      <c r="H57" s="553"/>
      <c r="I57" s="550"/>
      <c r="J57" s="567"/>
      <c r="K57" s="568"/>
      <c r="L57" s="571"/>
      <c r="M57" s="303"/>
      <c r="N57" s="294"/>
    </row>
    <row r="58" spans="1:14" x14ac:dyDescent="0.25">
      <c r="A58" s="545"/>
      <c r="B58" s="548"/>
      <c r="C58" s="445"/>
      <c r="D58" s="44"/>
      <c r="E58" s="45"/>
      <c r="F58" s="445"/>
      <c r="G58" s="551"/>
      <c r="H58" s="554"/>
      <c r="I58" s="551"/>
      <c r="J58" s="569"/>
      <c r="K58" s="570"/>
      <c r="L58" s="572"/>
      <c r="M58" s="303"/>
      <c r="N58" s="294"/>
    </row>
    <row r="59" spans="1:14" x14ac:dyDescent="0.25">
      <c r="A59" s="545"/>
      <c r="B59" s="548"/>
      <c r="C59" s="445"/>
      <c r="D59" s="44"/>
      <c r="E59" s="45"/>
      <c r="F59" s="445"/>
      <c r="G59" s="551"/>
      <c r="H59" s="554"/>
      <c r="I59" s="551"/>
      <c r="J59" s="569"/>
      <c r="K59" s="570"/>
      <c r="L59" s="572"/>
      <c r="M59" s="303"/>
      <c r="N59" s="294"/>
    </row>
    <row r="60" spans="1:14" x14ac:dyDescent="0.25">
      <c r="A60" s="545"/>
      <c r="B60" s="548"/>
      <c r="C60" s="445"/>
      <c r="D60" s="44"/>
      <c r="E60" s="45"/>
      <c r="F60" s="445"/>
      <c r="G60" s="551"/>
      <c r="H60" s="554"/>
      <c r="I60" s="551"/>
      <c r="J60" s="569"/>
      <c r="K60" s="570"/>
      <c r="L60" s="572"/>
      <c r="M60" s="303"/>
      <c r="N60" s="294"/>
    </row>
    <row r="61" spans="1:14" x14ac:dyDescent="0.25">
      <c r="A61" s="545"/>
      <c r="B61" s="548"/>
      <c r="C61" s="445"/>
      <c r="D61" s="44"/>
      <c r="E61" s="45"/>
      <c r="F61" s="446"/>
      <c r="G61" s="552"/>
      <c r="H61" s="555"/>
      <c r="I61" s="551"/>
      <c r="J61" s="569"/>
      <c r="K61" s="570"/>
      <c r="L61" s="572"/>
      <c r="M61" s="303"/>
      <c r="N61" s="294"/>
    </row>
    <row r="62" spans="1:14" ht="17.25" x14ac:dyDescent="0.3">
      <c r="A62" s="545"/>
      <c r="B62" s="549"/>
      <c r="C62" s="446"/>
      <c r="D62" s="82" t="s">
        <v>4</v>
      </c>
      <c r="E62" s="32">
        <f>SUM(E57:E61)</f>
        <v>0</v>
      </c>
      <c r="F62" s="83"/>
      <c r="G62" s="44"/>
      <c r="H62" s="84">
        <f>E62*G62</f>
        <v>0</v>
      </c>
      <c r="I62" s="551"/>
      <c r="J62" s="455"/>
      <c r="K62" s="478"/>
      <c r="L62" s="220">
        <f>G62*J62</f>
        <v>0</v>
      </c>
      <c r="M62" s="304"/>
      <c r="N62" s="294"/>
    </row>
    <row r="63" spans="1:14" ht="17.25" x14ac:dyDescent="0.3">
      <c r="A63" s="545"/>
      <c r="B63" s="557" t="s">
        <v>305</v>
      </c>
      <c r="C63" s="457"/>
      <c r="D63" s="284"/>
      <c r="E63" s="285"/>
      <c r="F63" s="479"/>
      <c r="G63" s="558"/>
      <c r="H63" s="463"/>
      <c r="I63" s="551"/>
      <c r="J63" s="561"/>
      <c r="K63" s="562"/>
      <c r="L63" s="480"/>
      <c r="M63" s="304"/>
      <c r="N63" s="294"/>
    </row>
    <row r="64" spans="1:14" ht="17.25" x14ac:dyDescent="0.3">
      <c r="A64" s="545"/>
      <c r="B64" s="557"/>
      <c r="C64" s="457"/>
      <c r="D64" s="284"/>
      <c r="E64" s="285"/>
      <c r="F64" s="445"/>
      <c r="G64" s="559"/>
      <c r="H64" s="464"/>
      <c r="I64" s="551"/>
      <c r="J64" s="563"/>
      <c r="K64" s="564"/>
      <c r="L64" s="481"/>
      <c r="M64" s="304"/>
      <c r="N64" s="294"/>
    </row>
    <row r="65" spans="1:14" ht="17.25" x14ac:dyDescent="0.3">
      <c r="A65" s="545"/>
      <c r="B65" s="557"/>
      <c r="C65" s="457"/>
      <c r="D65" s="284"/>
      <c r="E65" s="285"/>
      <c r="F65" s="445"/>
      <c r="G65" s="559"/>
      <c r="H65" s="464"/>
      <c r="I65" s="551"/>
      <c r="J65" s="563"/>
      <c r="K65" s="564"/>
      <c r="L65" s="481"/>
      <c r="M65" s="304"/>
      <c r="N65" s="294"/>
    </row>
    <row r="66" spans="1:14" ht="17.25" x14ac:dyDescent="0.3">
      <c r="A66" s="545"/>
      <c r="B66" s="557"/>
      <c r="C66" s="457"/>
      <c r="D66" s="284"/>
      <c r="E66" s="285"/>
      <c r="F66" s="445"/>
      <c r="G66" s="559"/>
      <c r="H66" s="464"/>
      <c r="I66" s="551"/>
      <c r="J66" s="563"/>
      <c r="K66" s="564"/>
      <c r="L66" s="481"/>
      <c r="M66" s="304"/>
      <c r="N66" s="294"/>
    </row>
    <row r="67" spans="1:14" ht="17.25" x14ac:dyDescent="0.3">
      <c r="A67" s="545"/>
      <c r="B67" s="557"/>
      <c r="C67" s="457"/>
      <c r="D67" s="284"/>
      <c r="E67" s="285"/>
      <c r="F67" s="445"/>
      <c r="G67" s="560"/>
      <c r="H67" s="465"/>
      <c r="I67" s="551"/>
      <c r="J67" s="565"/>
      <c r="K67" s="566"/>
      <c r="L67" s="482"/>
      <c r="M67" s="304"/>
      <c r="N67" s="294"/>
    </row>
    <row r="68" spans="1:14" ht="17.25" x14ac:dyDescent="0.3">
      <c r="A68" s="545"/>
      <c r="B68" s="557"/>
      <c r="C68" s="457"/>
      <c r="D68" s="82" t="s">
        <v>4</v>
      </c>
      <c r="E68" s="32">
        <f>SUM(E63:E67)</f>
        <v>0</v>
      </c>
      <c r="F68" s="216"/>
      <c r="G68" s="78"/>
      <c r="H68" s="215">
        <f>E68*G68</f>
        <v>0</v>
      </c>
      <c r="I68" s="551"/>
      <c r="J68" s="454"/>
      <c r="K68" s="455"/>
      <c r="L68" s="220">
        <f>G68*J68</f>
        <v>0</v>
      </c>
      <c r="M68" s="304"/>
      <c r="N68" s="294"/>
    </row>
    <row r="69" spans="1:14" ht="17.25" x14ac:dyDescent="0.3">
      <c r="A69" s="545"/>
      <c r="B69" s="557" t="s">
        <v>306</v>
      </c>
      <c r="C69" s="457"/>
      <c r="D69" s="284"/>
      <c r="E69" s="285"/>
      <c r="F69" s="479"/>
      <c r="G69" s="558"/>
      <c r="H69" s="463"/>
      <c r="I69" s="551"/>
      <c r="J69" s="561"/>
      <c r="K69" s="562"/>
      <c r="L69" s="480"/>
      <c r="M69" s="304"/>
      <c r="N69" s="294"/>
    </row>
    <row r="70" spans="1:14" ht="17.25" x14ac:dyDescent="0.3">
      <c r="A70" s="545"/>
      <c r="B70" s="557"/>
      <c r="C70" s="457"/>
      <c r="D70" s="284"/>
      <c r="E70" s="285"/>
      <c r="F70" s="445"/>
      <c r="G70" s="559"/>
      <c r="H70" s="464"/>
      <c r="I70" s="551"/>
      <c r="J70" s="563"/>
      <c r="K70" s="564"/>
      <c r="L70" s="481"/>
      <c r="M70" s="304"/>
      <c r="N70" s="294"/>
    </row>
    <row r="71" spans="1:14" ht="17.25" x14ac:dyDescent="0.3">
      <c r="A71" s="545"/>
      <c r="B71" s="557"/>
      <c r="C71" s="457"/>
      <c r="D71" s="284"/>
      <c r="E71" s="285"/>
      <c r="F71" s="445"/>
      <c r="G71" s="559"/>
      <c r="H71" s="464"/>
      <c r="I71" s="551"/>
      <c r="J71" s="563"/>
      <c r="K71" s="564"/>
      <c r="L71" s="481"/>
      <c r="M71" s="304"/>
      <c r="N71" s="294"/>
    </row>
    <row r="72" spans="1:14" ht="17.25" x14ac:dyDescent="0.3">
      <c r="A72" s="545"/>
      <c r="B72" s="557"/>
      <c r="C72" s="457"/>
      <c r="D72" s="284"/>
      <c r="E72" s="285"/>
      <c r="F72" s="445"/>
      <c r="G72" s="559"/>
      <c r="H72" s="464"/>
      <c r="I72" s="551"/>
      <c r="J72" s="563"/>
      <c r="K72" s="564"/>
      <c r="L72" s="481"/>
      <c r="M72" s="304"/>
      <c r="N72" s="294"/>
    </row>
    <row r="73" spans="1:14" ht="17.25" x14ac:dyDescent="0.3">
      <c r="A73" s="545"/>
      <c r="B73" s="557"/>
      <c r="C73" s="457"/>
      <c r="D73" s="284"/>
      <c r="E73" s="285"/>
      <c r="F73" s="445"/>
      <c r="G73" s="560"/>
      <c r="H73" s="465"/>
      <c r="I73" s="551"/>
      <c r="J73" s="565"/>
      <c r="K73" s="566"/>
      <c r="L73" s="482"/>
      <c r="M73" s="304"/>
      <c r="N73" s="294"/>
    </row>
    <row r="74" spans="1:14" ht="17.25" x14ac:dyDescent="0.3">
      <c r="A74" s="545"/>
      <c r="B74" s="557"/>
      <c r="C74" s="457"/>
      <c r="D74" s="82" t="s">
        <v>4</v>
      </c>
      <c r="E74" s="32">
        <f>SUM(E69:E73)</f>
        <v>0</v>
      </c>
      <c r="F74" s="216"/>
      <c r="G74" s="78"/>
      <c r="H74" s="215">
        <f>E74*G74</f>
        <v>0</v>
      </c>
      <c r="I74" s="551"/>
      <c r="J74" s="454"/>
      <c r="K74" s="455"/>
      <c r="L74" s="220">
        <f>G74*J74</f>
        <v>0</v>
      </c>
      <c r="M74" s="304"/>
      <c r="N74" s="294"/>
    </row>
    <row r="75" spans="1:14" ht="17.25" x14ac:dyDescent="0.3">
      <c r="A75" s="545"/>
      <c r="B75" s="573" t="s">
        <v>307</v>
      </c>
      <c r="C75" s="445"/>
      <c r="D75" s="284"/>
      <c r="E75" s="285"/>
      <c r="F75" s="457"/>
      <c r="G75" s="558"/>
      <c r="H75" s="463"/>
      <c r="I75" s="551"/>
      <c r="J75" s="561"/>
      <c r="K75" s="562"/>
      <c r="L75" s="480"/>
      <c r="M75" s="304"/>
      <c r="N75" s="294"/>
    </row>
    <row r="76" spans="1:14" ht="17.25" x14ac:dyDescent="0.3">
      <c r="A76" s="545"/>
      <c r="B76" s="548"/>
      <c r="C76" s="445"/>
      <c r="D76" s="284"/>
      <c r="E76" s="285"/>
      <c r="F76" s="457"/>
      <c r="G76" s="559"/>
      <c r="H76" s="464"/>
      <c r="I76" s="551"/>
      <c r="J76" s="563"/>
      <c r="K76" s="564"/>
      <c r="L76" s="481"/>
      <c r="M76" s="304"/>
      <c r="N76" s="294"/>
    </row>
    <row r="77" spans="1:14" ht="17.25" x14ac:dyDescent="0.3">
      <c r="A77" s="545"/>
      <c r="B77" s="548"/>
      <c r="C77" s="445"/>
      <c r="D77" s="284"/>
      <c r="E77" s="285"/>
      <c r="F77" s="457"/>
      <c r="G77" s="559"/>
      <c r="H77" s="464"/>
      <c r="I77" s="551"/>
      <c r="J77" s="563"/>
      <c r="K77" s="564"/>
      <c r="L77" s="481"/>
      <c r="M77" s="304"/>
      <c r="N77" s="294"/>
    </row>
    <row r="78" spans="1:14" ht="17.25" x14ac:dyDescent="0.3">
      <c r="A78" s="545"/>
      <c r="B78" s="548"/>
      <c r="C78" s="445"/>
      <c r="D78" s="284"/>
      <c r="E78" s="285"/>
      <c r="F78" s="457"/>
      <c r="G78" s="559"/>
      <c r="H78" s="464"/>
      <c r="I78" s="551"/>
      <c r="J78" s="563"/>
      <c r="K78" s="564"/>
      <c r="L78" s="481"/>
      <c r="M78" s="304"/>
      <c r="N78" s="294"/>
    </row>
    <row r="79" spans="1:14" ht="17.25" x14ac:dyDescent="0.3">
      <c r="A79" s="545"/>
      <c r="B79" s="548"/>
      <c r="C79" s="445"/>
      <c r="D79" s="284"/>
      <c r="E79" s="285"/>
      <c r="F79" s="457"/>
      <c r="G79" s="560"/>
      <c r="H79" s="465"/>
      <c r="I79" s="551"/>
      <c r="J79" s="565"/>
      <c r="K79" s="566"/>
      <c r="L79" s="482"/>
      <c r="M79" s="304"/>
      <c r="N79" s="294"/>
    </row>
    <row r="80" spans="1:14" ht="18" thickBot="1" x14ac:dyDescent="0.35">
      <c r="A80" s="546"/>
      <c r="B80" s="574"/>
      <c r="C80" s="485"/>
      <c r="D80" s="222" t="s">
        <v>4</v>
      </c>
      <c r="E80" s="223">
        <f>SUM(E75:E79)</f>
        <v>0</v>
      </c>
      <c r="F80" s="224"/>
      <c r="G80" s="225"/>
      <c r="H80" s="229">
        <f>E80*G80</f>
        <v>0</v>
      </c>
      <c r="I80" s="556"/>
      <c r="J80" s="487"/>
      <c r="K80" s="488"/>
      <c r="L80" s="226">
        <f>G80*J80</f>
        <v>0</v>
      </c>
      <c r="M80" s="304"/>
      <c r="N80" s="294"/>
    </row>
    <row r="81" spans="1:14" ht="18" thickBot="1" x14ac:dyDescent="0.35">
      <c r="A81" s="305"/>
      <c r="B81" s="306"/>
      <c r="C81" s="307"/>
      <c r="D81" s="244"/>
      <c r="E81" s="245"/>
      <c r="F81" s="246"/>
      <c r="G81" s="255"/>
      <c r="H81" s="248"/>
      <c r="I81" s="308"/>
      <c r="J81" s="309"/>
      <c r="K81" s="310"/>
      <c r="L81" s="252"/>
      <c r="M81" s="304"/>
      <c r="N81" s="294"/>
    </row>
    <row r="82" spans="1:14" x14ac:dyDescent="0.25">
      <c r="A82" s="544" t="s">
        <v>311</v>
      </c>
      <c r="B82" s="547" t="s">
        <v>304</v>
      </c>
      <c r="C82" s="444"/>
      <c r="D82" s="218"/>
      <c r="E82" s="219"/>
      <c r="F82" s="444"/>
      <c r="G82" s="550"/>
      <c r="H82" s="553"/>
      <c r="I82" s="550"/>
      <c r="J82" s="567"/>
      <c r="K82" s="568"/>
      <c r="L82" s="571"/>
      <c r="M82" s="303"/>
      <c r="N82" s="294"/>
    </row>
    <row r="83" spans="1:14" x14ac:dyDescent="0.25">
      <c r="A83" s="545"/>
      <c r="B83" s="548"/>
      <c r="C83" s="445"/>
      <c r="D83" s="44"/>
      <c r="E83" s="45"/>
      <c r="F83" s="445"/>
      <c r="G83" s="551"/>
      <c r="H83" s="554"/>
      <c r="I83" s="551"/>
      <c r="J83" s="569"/>
      <c r="K83" s="570"/>
      <c r="L83" s="572"/>
      <c r="M83" s="303"/>
      <c r="N83" s="294"/>
    </row>
    <row r="84" spans="1:14" x14ac:dyDescent="0.25">
      <c r="A84" s="545"/>
      <c r="B84" s="548"/>
      <c r="C84" s="445"/>
      <c r="D84" s="44"/>
      <c r="E84" s="45"/>
      <c r="F84" s="445"/>
      <c r="G84" s="551"/>
      <c r="H84" s="554"/>
      <c r="I84" s="551"/>
      <c r="J84" s="569"/>
      <c r="K84" s="570"/>
      <c r="L84" s="572"/>
      <c r="M84" s="303"/>
      <c r="N84" s="294"/>
    </row>
    <row r="85" spans="1:14" x14ac:dyDescent="0.25">
      <c r="A85" s="545"/>
      <c r="B85" s="548"/>
      <c r="C85" s="445"/>
      <c r="D85" s="44"/>
      <c r="E85" s="45"/>
      <c r="F85" s="445"/>
      <c r="G85" s="551"/>
      <c r="H85" s="554"/>
      <c r="I85" s="551"/>
      <c r="J85" s="569"/>
      <c r="K85" s="570"/>
      <c r="L85" s="572"/>
      <c r="M85" s="303"/>
      <c r="N85" s="311"/>
    </row>
    <row r="86" spans="1:14" x14ac:dyDescent="0.25">
      <c r="A86" s="545"/>
      <c r="B86" s="548"/>
      <c r="C86" s="445"/>
      <c r="D86" s="44"/>
      <c r="E86" s="45"/>
      <c r="F86" s="446"/>
      <c r="G86" s="552"/>
      <c r="H86" s="555"/>
      <c r="I86" s="551"/>
      <c r="J86" s="569"/>
      <c r="K86" s="570"/>
      <c r="L86" s="572"/>
      <c r="M86" s="303"/>
      <c r="N86" s="294"/>
    </row>
    <row r="87" spans="1:14" ht="17.25" x14ac:dyDescent="0.3">
      <c r="A87" s="545"/>
      <c r="B87" s="549"/>
      <c r="C87" s="446"/>
      <c r="D87" s="82" t="s">
        <v>4</v>
      </c>
      <c r="E87" s="32">
        <f>SUM(E82:E86)</f>
        <v>0</v>
      </c>
      <c r="F87" s="83"/>
      <c r="G87" s="44"/>
      <c r="H87" s="84">
        <f>E87*G87</f>
        <v>0</v>
      </c>
      <c r="I87" s="551"/>
      <c r="J87" s="455"/>
      <c r="K87" s="478"/>
      <c r="L87" s="220">
        <f>G87*J87</f>
        <v>0</v>
      </c>
      <c r="M87" s="304"/>
      <c r="N87" s="294"/>
    </row>
    <row r="88" spans="1:14" ht="17.25" x14ac:dyDescent="0.3">
      <c r="A88" s="545"/>
      <c r="B88" s="557" t="s">
        <v>305</v>
      </c>
      <c r="C88" s="457"/>
      <c r="D88" s="284"/>
      <c r="E88" s="285"/>
      <c r="F88" s="479"/>
      <c r="G88" s="558"/>
      <c r="H88" s="463"/>
      <c r="I88" s="551"/>
      <c r="J88" s="561"/>
      <c r="K88" s="562"/>
      <c r="L88" s="480"/>
      <c r="M88" s="304"/>
      <c r="N88" s="294"/>
    </row>
    <row r="89" spans="1:14" ht="17.25" x14ac:dyDescent="0.3">
      <c r="A89" s="545"/>
      <c r="B89" s="557"/>
      <c r="C89" s="457"/>
      <c r="D89" s="284"/>
      <c r="E89" s="285"/>
      <c r="F89" s="445"/>
      <c r="G89" s="559"/>
      <c r="H89" s="464"/>
      <c r="I89" s="551"/>
      <c r="J89" s="563"/>
      <c r="K89" s="564"/>
      <c r="L89" s="481"/>
      <c r="M89" s="304"/>
      <c r="N89" s="294"/>
    </row>
    <row r="90" spans="1:14" ht="17.25" x14ac:dyDescent="0.3">
      <c r="A90" s="545"/>
      <c r="B90" s="557"/>
      <c r="C90" s="457"/>
      <c r="D90" s="284"/>
      <c r="E90" s="285"/>
      <c r="F90" s="445"/>
      <c r="G90" s="559"/>
      <c r="H90" s="464"/>
      <c r="I90" s="551"/>
      <c r="J90" s="563"/>
      <c r="K90" s="564"/>
      <c r="L90" s="481"/>
      <c r="M90" s="304"/>
      <c r="N90" s="294"/>
    </row>
    <row r="91" spans="1:14" ht="17.25" x14ac:dyDescent="0.3">
      <c r="A91" s="545"/>
      <c r="B91" s="557"/>
      <c r="C91" s="457"/>
      <c r="D91" s="284"/>
      <c r="E91" s="285"/>
      <c r="F91" s="445"/>
      <c r="G91" s="559"/>
      <c r="H91" s="464"/>
      <c r="I91" s="551"/>
      <c r="J91" s="563"/>
      <c r="K91" s="564"/>
      <c r="L91" s="481"/>
      <c r="M91" s="304"/>
      <c r="N91" s="294"/>
    </row>
    <row r="92" spans="1:14" ht="17.25" x14ac:dyDescent="0.3">
      <c r="A92" s="545"/>
      <c r="B92" s="557"/>
      <c r="C92" s="457"/>
      <c r="D92" s="284"/>
      <c r="E92" s="285"/>
      <c r="F92" s="445"/>
      <c r="G92" s="560"/>
      <c r="H92" s="465"/>
      <c r="I92" s="551"/>
      <c r="J92" s="565"/>
      <c r="K92" s="566"/>
      <c r="L92" s="482"/>
      <c r="M92" s="304"/>
      <c r="N92" s="294"/>
    </row>
    <row r="93" spans="1:14" ht="17.25" x14ac:dyDescent="0.3">
      <c r="A93" s="545"/>
      <c r="B93" s="557"/>
      <c r="C93" s="457"/>
      <c r="D93" s="82" t="s">
        <v>4</v>
      </c>
      <c r="E93" s="32">
        <f>SUM(E88:E92)</f>
        <v>0</v>
      </c>
      <c r="F93" s="216"/>
      <c r="G93" s="78"/>
      <c r="H93" s="215">
        <f>E93*G93</f>
        <v>0</v>
      </c>
      <c r="I93" s="551"/>
      <c r="J93" s="454"/>
      <c r="K93" s="455"/>
      <c r="L93" s="220">
        <f>G93*J93</f>
        <v>0</v>
      </c>
      <c r="M93" s="304"/>
      <c r="N93" s="294"/>
    </row>
    <row r="94" spans="1:14" ht="17.25" x14ac:dyDescent="0.3">
      <c r="A94" s="545"/>
      <c r="B94" s="557" t="s">
        <v>306</v>
      </c>
      <c r="C94" s="457"/>
      <c r="D94" s="284"/>
      <c r="E94" s="285"/>
      <c r="F94" s="479"/>
      <c r="G94" s="558"/>
      <c r="H94" s="463"/>
      <c r="I94" s="551"/>
      <c r="J94" s="561"/>
      <c r="K94" s="562"/>
      <c r="L94" s="480"/>
      <c r="M94" s="304"/>
      <c r="N94" s="294"/>
    </row>
    <row r="95" spans="1:14" ht="17.25" x14ac:dyDescent="0.3">
      <c r="A95" s="545"/>
      <c r="B95" s="557"/>
      <c r="C95" s="457"/>
      <c r="D95" s="284"/>
      <c r="E95" s="285"/>
      <c r="F95" s="445"/>
      <c r="G95" s="559"/>
      <c r="H95" s="464"/>
      <c r="I95" s="551"/>
      <c r="J95" s="563"/>
      <c r="K95" s="564"/>
      <c r="L95" s="481"/>
      <c r="M95" s="304"/>
      <c r="N95" s="294"/>
    </row>
    <row r="96" spans="1:14" ht="17.25" x14ac:dyDescent="0.3">
      <c r="A96" s="545"/>
      <c r="B96" s="557"/>
      <c r="C96" s="457"/>
      <c r="D96" s="284"/>
      <c r="E96" s="285"/>
      <c r="F96" s="445"/>
      <c r="G96" s="559"/>
      <c r="H96" s="464"/>
      <c r="I96" s="551"/>
      <c r="J96" s="563"/>
      <c r="K96" s="564"/>
      <c r="L96" s="481"/>
      <c r="M96" s="304"/>
      <c r="N96" s="294"/>
    </row>
    <row r="97" spans="1:14" ht="17.25" x14ac:dyDescent="0.3">
      <c r="A97" s="545"/>
      <c r="B97" s="557"/>
      <c r="C97" s="457"/>
      <c r="D97" s="284"/>
      <c r="E97" s="285"/>
      <c r="F97" s="445"/>
      <c r="G97" s="559"/>
      <c r="H97" s="464"/>
      <c r="I97" s="551"/>
      <c r="J97" s="563"/>
      <c r="K97" s="564"/>
      <c r="L97" s="481"/>
      <c r="M97" s="304"/>
      <c r="N97" s="294"/>
    </row>
    <row r="98" spans="1:14" ht="17.25" x14ac:dyDescent="0.3">
      <c r="A98" s="545"/>
      <c r="B98" s="557"/>
      <c r="C98" s="457"/>
      <c r="D98" s="284"/>
      <c r="E98" s="285"/>
      <c r="F98" s="445"/>
      <c r="G98" s="560"/>
      <c r="H98" s="465"/>
      <c r="I98" s="551"/>
      <c r="J98" s="565"/>
      <c r="K98" s="566"/>
      <c r="L98" s="482"/>
      <c r="M98" s="304"/>
      <c r="N98" s="294"/>
    </row>
    <row r="99" spans="1:14" ht="17.25" x14ac:dyDescent="0.3">
      <c r="A99" s="545"/>
      <c r="B99" s="557"/>
      <c r="C99" s="457"/>
      <c r="D99" s="82" t="s">
        <v>4</v>
      </c>
      <c r="E99" s="32">
        <f>SUM(E94:E98)</f>
        <v>0</v>
      </c>
      <c r="F99" s="216"/>
      <c r="G99" s="78"/>
      <c r="H99" s="215">
        <f>E99*G99</f>
        <v>0</v>
      </c>
      <c r="I99" s="551"/>
      <c r="J99" s="454"/>
      <c r="K99" s="455"/>
      <c r="L99" s="220">
        <f>G99*J99</f>
        <v>0</v>
      </c>
      <c r="M99" s="304"/>
      <c r="N99" s="294"/>
    </row>
    <row r="100" spans="1:14" ht="17.25" x14ac:dyDescent="0.3">
      <c r="A100" s="545"/>
      <c r="B100" s="573" t="s">
        <v>307</v>
      </c>
      <c r="C100" s="445"/>
      <c r="D100" s="284"/>
      <c r="E100" s="285"/>
      <c r="F100" s="457"/>
      <c r="G100" s="558"/>
      <c r="H100" s="463"/>
      <c r="I100" s="551"/>
      <c r="J100" s="561"/>
      <c r="K100" s="562"/>
      <c r="L100" s="480"/>
      <c r="M100" s="304"/>
      <c r="N100" s="294"/>
    </row>
    <row r="101" spans="1:14" ht="17.25" x14ac:dyDescent="0.3">
      <c r="A101" s="545"/>
      <c r="B101" s="548"/>
      <c r="C101" s="445"/>
      <c r="D101" s="284"/>
      <c r="E101" s="285"/>
      <c r="F101" s="457"/>
      <c r="G101" s="559"/>
      <c r="H101" s="464"/>
      <c r="I101" s="551"/>
      <c r="J101" s="563"/>
      <c r="K101" s="564"/>
      <c r="L101" s="481"/>
      <c r="M101" s="304"/>
      <c r="N101" s="294"/>
    </row>
    <row r="102" spans="1:14" ht="17.25" x14ac:dyDescent="0.3">
      <c r="A102" s="545"/>
      <c r="B102" s="548"/>
      <c r="C102" s="445"/>
      <c r="D102" s="284"/>
      <c r="E102" s="285"/>
      <c r="F102" s="457"/>
      <c r="G102" s="559"/>
      <c r="H102" s="464"/>
      <c r="I102" s="551"/>
      <c r="J102" s="563"/>
      <c r="K102" s="564"/>
      <c r="L102" s="481"/>
      <c r="M102" s="304"/>
      <c r="N102" s="294"/>
    </row>
    <row r="103" spans="1:14" ht="17.25" x14ac:dyDescent="0.3">
      <c r="A103" s="545"/>
      <c r="B103" s="548"/>
      <c r="C103" s="445"/>
      <c r="D103" s="284"/>
      <c r="E103" s="285"/>
      <c r="F103" s="457"/>
      <c r="G103" s="559"/>
      <c r="H103" s="464"/>
      <c r="I103" s="551"/>
      <c r="J103" s="563"/>
      <c r="K103" s="564"/>
      <c r="L103" s="481"/>
      <c r="M103" s="304"/>
      <c r="N103" s="294"/>
    </row>
    <row r="104" spans="1:14" ht="17.25" x14ac:dyDescent="0.3">
      <c r="A104" s="545"/>
      <c r="B104" s="548"/>
      <c r="C104" s="445"/>
      <c r="D104" s="284"/>
      <c r="E104" s="285"/>
      <c r="F104" s="457"/>
      <c r="G104" s="560"/>
      <c r="H104" s="465"/>
      <c r="I104" s="551"/>
      <c r="J104" s="565"/>
      <c r="K104" s="566"/>
      <c r="L104" s="482"/>
      <c r="M104" s="304"/>
      <c r="N104" s="294"/>
    </row>
    <row r="105" spans="1:14" ht="18" thickBot="1" x14ac:dyDescent="0.35">
      <c r="A105" s="546"/>
      <c r="B105" s="574"/>
      <c r="C105" s="485"/>
      <c r="D105" s="222" t="s">
        <v>4</v>
      </c>
      <c r="E105" s="223">
        <f>SUM(E100:E104)</f>
        <v>0</v>
      </c>
      <c r="F105" s="224"/>
      <c r="G105" s="225"/>
      <c r="H105" s="229">
        <f>E105*G105</f>
        <v>0</v>
      </c>
      <c r="I105" s="556"/>
      <c r="J105" s="487"/>
      <c r="K105" s="488"/>
      <c r="L105" s="226">
        <f>G105*J105</f>
        <v>0</v>
      </c>
      <c r="M105" s="304"/>
      <c r="N105" s="294"/>
    </row>
    <row r="106" spans="1:14" ht="18" thickBot="1" x14ac:dyDescent="0.35">
      <c r="A106" s="305"/>
      <c r="B106" s="306"/>
      <c r="C106" s="307"/>
      <c r="D106" s="244"/>
      <c r="E106" s="245"/>
      <c r="F106" s="246"/>
      <c r="G106" s="255"/>
      <c r="H106" s="248"/>
      <c r="I106" s="308"/>
      <c r="J106" s="309"/>
      <c r="K106" s="310"/>
      <c r="L106" s="252"/>
      <c r="M106" s="304"/>
      <c r="N106" s="294"/>
    </row>
    <row r="107" spans="1:14" x14ac:dyDescent="0.25">
      <c r="A107" s="544" t="s">
        <v>312</v>
      </c>
      <c r="B107" s="547" t="s">
        <v>304</v>
      </c>
      <c r="C107" s="444"/>
      <c r="D107" s="218"/>
      <c r="E107" s="219"/>
      <c r="F107" s="444"/>
      <c r="G107" s="550"/>
      <c r="H107" s="553"/>
      <c r="I107" s="550"/>
      <c r="J107" s="567"/>
      <c r="K107" s="568"/>
      <c r="L107" s="571"/>
      <c r="M107" s="303"/>
      <c r="N107" s="294"/>
    </row>
    <row r="108" spans="1:14" x14ac:dyDescent="0.25">
      <c r="A108" s="545"/>
      <c r="B108" s="548"/>
      <c r="C108" s="445"/>
      <c r="D108" s="44"/>
      <c r="E108" s="45"/>
      <c r="F108" s="445"/>
      <c r="G108" s="551"/>
      <c r="H108" s="554"/>
      <c r="I108" s="551"/>
      <c r="J108" s="569"/>
      <c r="K108" s="570"/>
      <c r="L108" s="572"/>
      <c r="M108" s="303"/>
      <c r="N108" s="294"/>
    </row>
    <row r="109" spans="1:14" x14ac:dyDescent="0.25">
      <c r="A109" s="545"/>
      <c r="B109" s="548"/>
      <c r="C109" s="445"/>
      <c r="D109" s="44"/>
      <c r="E109" s="45"/>
      <c r="F109" s="445"/>
      <c r="G109" s="551"/>
      <c r="H109" s="554"/>
      <c r="I109" s="551"/>
      <c r="J109" s="569"/>
      <c r="K109" s="570"/>
      <c r="L109" s="572"/>
      <c r="M109" s="303"/>
      <c r="N109" s="294"/>
    </row>
    <row r="110" spans="1:14" x14ac:dyDescent="0.25">
      <c r="A110" s="545"/>
      <c r="B110" s="548"/>
      <c r="C110" s="445"/>
      <c r="D110" s="44"/>
      <c r="E110" s="45"/>
      <c r="F110" s="445"/>
      <c r="G110" s="551"/>
      <c r="H110" s="554"/>
      <c r="I110" s="551"/>
      <c r="J110" s="569"/>
      <c r="K110" s="570"/>
      <c r="L110" s="572"/>
      <c r="M110" s="303"/>
      <c r="N110" s="294"/>
    </row>
    <row r="111" spans="1:14" x14ac:dyDescent="0.25">
      <c r="A111" s="545"/>
      <c r="B111" s="548"/>
      <c r="C111" s="445"/>
      <c r="D111" s="44"/>
      <c r="E111" s="45"/>
      <c r="F111" s="446"/>
      <c r="G111" s="552"/>
      <c r="H111" s="555"/>
      <c r="I111" s="551"/>
      <c r="J111" s="569"/>
      <c r="K111" s="570"/>
      <c r="L111" s="572"/>
      <c r="M111" s="303"/>
      <c r="N111" s="294"/>
    </row>
    <row r="112" spans="1:14" ht="17.25" x14ac:dyDescent="0.3">
      <c r="A112" s="545"/>
      <c r="B112" s="549"/>
      <c r="C112" s="446"/>
      <c r="D112" s="82" t="s">
        <v>4</v>
      </c>
      <c r="E112" s="32">
        <f>SUM(E107:E111)</f>
        <v>0</v>
      </c>
      <c r="F112" s="83"/>
      <c r="G112" s="44"/>
      <c r="H112" s="84">
        <f>E112*G112</f>
        <v>0</v>
      </c>
      <c r="I112" s="551"/>
      <c r="J112" s="455"/>
      <c r="K112" s="478"/>
      <c r="L112" s="220">
        <f>G112*J112</f>
        <v>0</v>
      </c>
      <c r="M112" s="304"/>
      <c r="N112" s="294"/>
    </row>
    <row r="113" spans="1:14" ht="17.25" x14ac:dyDescent="0.3">
      <c r="A113" s="545"/>
      <c r="B113" s="557" t="s">
        <v>305</v>
      </c>
      <c r="C113" s="457"/>
      <c r="D113" s="284"/>
      <c r="E113" s="285"/>
      <c r="F113" s="479"/>
      <c r="G113" s="558"/>
      <c r="H113" s="463"/>
      <c r="I113" s="551"/>
      <c r="J113" s="561"/>
      <c r="K113" s="562"/>
      <c r="L113" s="480"/>
      <c r="M113" s="304"/>
      <c r="N113" s="294"/>
    </row>
    <row r="114" spans="1:14" ht="17.25" x14ac:dyDescent="0.3">
      <c r="A114" s="545"/>
      <c r="B114" s="557"/>
      <c r="C114" s="457"/>
      <c r="D114" s="284"/>
      <c r="E114" s="285"/>
      <c r="F114" s="445"/>
      <c r="G114" s="559"/>
      <c r="H114" s="464"/>
      <c r="I114" s="551"/>
      <c r="J114" s="563"/>
      <c r="K114" s="564"/>
      <c r="L114" s="481"/>
      <c r="M114" s="304"/>
      <c r="N114" s="294"/>
    </row>
    <row r="115" spans="1:14" ht="17.25" x14ac:dyDescent="0.3">
      <c r="A115" s="545"/>
      <c r="B115" s="557"/>
      <c r="C115" s="457"/>
      <c r="D115" s="284"/>
      <c r="E115" s="285"/>
      <c r="F115" s="445"/>
      <c r="G115" s="559"/>
      <c r="H115" s="464"/>
      <c r="I115" s="551"/>
      <c r="J115" s="563"/>
      <c r="K115" s="564"/>
      <c r="L115" s="481"/>
      <c r="M115" s="304"/>
      <c r="N115" s="294"/>
    </row>
    <row r="116" spans="1:14" ht="17.25" x14ac:dyDescent="0.3">
      <c r="A116" s="545"/>
      <c r="B116" s="557"/>
      <c r="C116" s="457"/>
      <c r="D116" s="284"/>
      <c r="E116" s="285"/>
      <c r="F116" s="445"/>
      <c r="G116" s="559"/>
      <c r="H116" s="464"/>
      <c r="I116" s="551"/>
      <c r="J116" s="563"/>
      <c r="K116" s="564"/>
      <c r="L116" s="481"/>
      <c r="M116" s="304"/>
      <c r="N116" s="294"/>
    </row>
    <row r="117" spans="1:14" ht="17.25" x14ac:dyDescent="0.3">
      <c r="A117" s="545"/>
      <c r="B117" s="557"/>
      <c r="C117" s="457"/>
      <c r="D117" s="284"/>
      <c r="E117" s="285"/>
      <c r="F117" s="445"/>
      <c r="G117" s="560"/>
      <c r="H117" s="465"/>
      <c r="I117" s="551"/>
      <c r="J117" s="565"/>
      <c r="K117" s="566"/>
      <c r="L117" s="482"/>
      <c r="M117" s="304"/>
      <c r="N117" s="294"/>
    </row>
    <row r="118" spans="1:14" ht="17.25" x14ac:dyDescent="0.3">
      <c r="A118" s="545"/>
      <c r="B118" s="557"/>
      <c r="C118" s="457"/>
      <c r="D118" s="82" t="s">
        <v>4</v>
      </c>
      <c r="E118" s="32">
        <f>SUM(E113:E117)</f>
        <v>0</v>
      </c>
      <c r="F118" s="216"/>
      <c r="G118" s="78"/>
      <c r="H118" s="215">
        <f>E118*G118</f>
        <v>0</v>
      </c>
      <c r="I118" s="551"/>
      <c r="J118" s="454"/>
      <c r="K118" s="455"/>
      <c r="L118" s="220">
        <f>G118*J118</f>
        <v>0</v>
      </c>
      <c r="M118" s="304"/>
      <c r="N118" s="294"/>
    </row>
    <row r="119" spans="1:14" ht="17.25" x14ac:dyDescent="0.3">
      <c r="A119" s="545"/>
      <c r="B119" s="557" t="s">
        <v>306</v>
      </c>
      <c r="C119" s="457"/>
      <c r="D119" s="284"/>
      <c r="E119" s="285"/>
      <c r="F119" s="479"/>
      <c r="G119" s="558"/>
      <c r="H119" s="463"/>
      <c r="I119" s="551"/>
      <c r="J119" s="561"/>
      <c r="K119" s="562"/>
      <c r="L119" s="480"/>
      <c r="M119" s="304"/>
      <c r="N119" s="294"/>
    </row>
    <row r="120" spans="1:14" ht="17.25" x14ac:dyDescent="0.3">
      <c r="A120" s="545"/>
      <c r="B120" s="557"/>
      <c r="C120" s="457"/>
      <c r="D120" s="284"/>
      <c r="E120" s="285"/>
      <c r="F120" s="445"/>
      <c r="G120" s="559"/>
      <c r="H120" s="464"/>
      <c r="I120" s="551"/>
      <c r="J120" s="563"/>
      <c r="K120" s="564"/>
      <c r="L120" s="481"/>
      <c r="M120" s="304"/>
      <c r="N120" s="294"/>
    </row>
    <row r="121" spans="1:14" ht="17.25" x14ac:dyDescent="0.3">
      <c r="A121" s="545"/>
      <c r="B121" s="557"/>
      <c r="C121" s="457"/>
      <c r="D121" s="284"/>
      <c r="E121" s="285"/>
      <c r="F121" s="445"/>
      <c r="G121" s="559"/>
      <c r="H121" s="464"/>
      <c r="I121" s="551"/>
      <c r="J121" s="563"/>
      <c r="K121" s="564"/>
      <c r="L121" s="481"/>
      <c r="M121" s="304"/>
      <c r="N121" s="294"/>
    </row>
    <row r="122" spans="1:14" ht="17.25" x14ac:dyDescent="0.3">
      <c r="A122" s="545"/>
      <c r="B122" s="557"/>
      <c r="C122" s="457"/>
      <c r="D122" s="284"/>
      <c r="E122" s="285"/>
      <c r="F122" s="445"/>
      <c r="G122" s="559"/>
      <c r="H122" s="464"/>
      <c r="I122" s="551"/>
      <c r="J122" s="563"/>
      <c r="K122" s="564"/>
      <c r="L122" s="481"/>
      <c r="M122" s="304"/>
      <c r="N122" s="294"/>
    </row>
    <row r="123" spans="1:14" ht="17.25" x14ac:dyDescent="0.3">
      <c r="A123" s="545"/>
      <c r="B123" s="557"/>
      <c r="C123" s="457"/>
      <c r="D123" s="284"/>
      <c r="E123" s="285"/>
      <c r="F123" s="445"/>
      <c r="G123" s="560"/>
      <c r="H123" s="465"/>
      <c r="I123" s="551"/>
      <c r="J123" s="565"/>
      <c r="K123" s="566"/>
      <c r="L123" s="482"/>
      <c r="M123" s="304"/>
      <c r="N123" s="294"/>
    </row>
    <row r="124" spans="1:14" ht="17.25" x14ac:dyDescent="0.3">
      <c r="A124" s="545"/>
      <c r="B124" s="557"/>
      <c r="C124" s="457"/>
      <c r="D124" s="82" t="s">
        <v>4</v>
      </c>
      <c r="E124" s="32">
        <f>SUM(E119:E123)</f>
        <v>0</v>
      </c>
      <c r="F124" s="216"/>
      <c r="G124" s="78"/>
      <c r="H124" s="215">
        <f>E124*G124</f>
        <v>0</v>
      </c>
      <c r="I124" s="551"/>
      <c r="J124" s="454"/>
      <c r="K124" s="455"/>
      <c r="L124" s="220">
        <f>G124*J124</f>
        <v>0</v>
      </c>
      <c r="M124" s="304"/>
      <c r="N124" s="294"/>
    </row>
    <row r="125" spans="1:14" ht="17.25" x14ac:dyDescent="0.3">
      <c r="A125" s="545"/>
      <c r="B125" s="573" t="s">
        <v>307</v>
      </c>
      <c r="C125" s="445"/>
      <c r="D125" s="284"/>
      <c r="E125" s="285"/>
      <c r="F125" s="457"/>
      <c r="G125" s="558"/>
      <c r="H125" s="463"/>
      <c r="I125" s="551"/>
      <c r="J125" s="561"/>
      <c r="K125" s="562"/>
      <c r="L125" s="480"/>
      <c r="M125" s="304"/>
      <c r="N125" s="294"/>
    </row>
    <row r="126" spans="1:14" ht="17.25" x14ac:dyDescent="0.3">
      <c r="A126" s="545"/>
      <c r="B126" s="548"/>
      <c r="C126" s="445"/>
      <c r="D126" s="284"/>
      <c r="E126" s="285"/>
      <c r="F126" s="457"/>
      <c r="G126" s="559"/>
      <c r="H126" s="464"/>
      <c r="I126" s="551"/>
      <c r="J126" s="563"/>
      <c r="K126" s="564"/>
      <c r="L126" s="481"/>
      <c r="M126" s="304"/>
      <c r="N126" s="294"/>
    </row>
    <row r="127" spans="1:14" ht="17.25" x14ac:dyDescent="0.3">
      <c r="A127" s="545"/>
      <c r="B127" s="548"/>
      <c r="C127" s="445"/>
      <c r="D127" s="284"/>
      <c r="E127" s="285"/>
      <c r="F127" s="457"/>
      <c r="G127" s="559"/>
      <c r="H127" s="464"/>
      <c r="I127" s="551"/>
      <c r="J127" s="563"/>
      <c r="K127" s="564"/>
      <c r="L127" s="481"/>
      <c r="M127" s="304"/>
      <c r="N127" s="294"/>
    </row>
    <row r="128" spans="1:14" ht="17.25" x14ac:dyDescent="0.3">
      <c r="A128" s="545"/>
      <c r="B128" s="548"/>
      <c r="C128" s="445"/>
      <c r="D128" s="284"/>
      <c r="E128" s="285"/>
      <c r="F128" s="457"/>
      <c r="G128" s="559"/>
      <c r="H128" s="464"/>
      <c r="I128" s="551"/>
      <c r="J128" s="563"/>
      <c r="K128" s="564"/>
      <c r="L128" s="481"/>
      <c r="M128" s="304"/>
      <c r="N128" s="294"/>
    </row>
    <row r="129" spans="1:14" ht="17.25" x14ac:dyDescent="0.3">
      <c r="A129" s="545"/>
      <c r="B129" s="548"/>
      <c r="C129" s="445"/>
      <c r="D129" s="284"/>
      <c r="E129" s="285"/>
      <c r="F129" s="457"/>
      <c r="G129" s="560"/>
      <c r="H129" s="465"/>
      <c r="I129" s="551"/>
      <c r="J129" s="565"/>
      <c r="K129" s="566"/>
      <c r="L129" s="482"/>
      <c r="M129" s="304"/>
      <c r="N129" s="294"/>
    </row>
    <row r="130" spans="1:14" ht="18" thickBot="1" x14ac:dyDescent="0.35">
      <c r="A130" s="546"/>
      <c r="B130" s="574"/>
      <c r="C130" s="485"/>
      <c r="D130" s="222" t="s">
        <v>4</v>
      </c>
      <c r="E130" s="223">
        <f>SUM(E125:E129)</f>
        <v>0</v>
      </c>
      <c r="F130" s="224"/>
      <c r="G130" s="225"/>
      <c r="H130" s="229">
        <f>E130*G130</f>
        <v>0</v>
      </c>
      <c r="I130" s="556"/>
      <c r="J130" s="487"/>
      <c r="K130" s="488"/>
      <c r="L130" s="226">
        <f>G130*J130</f>
        <v>0</v>
      </c>
      <c r="M130" s="304"/>
      <c r="N130" s="294"/>
    </row>
    <row r="131" spans="1:14" s="318" customFormat="1" x14ac:dyDescent="0.25">
      <c r="A131" s="312"/>
      <c r="B131" s="313"/>
      <c r="C131" s="314"/>
      <c r="D131" s="315"/>
      <c r="E131" s="316"/>
      <c r="F131" s="187"/>
      <c r="G131" s="187"/>
      <c r="H131" s="317"/>
      <c r="I131" s="187"/>
      <c r="J131" s="187"/>
      <c r="K131" s="187"/>
      <c r="L131" s="187"/>
      <c r="M131" s="187"/>
      <c r="N131" s="311"/>
    </row>
    <row r="132" spans="1:14" s="318" customFormat="1" x14ac:dyDescent="0.25">
      <c r="A132" s="312"/>
      <c r="B132" s="313"/>
      <c r="C132" s="314"/>
      <c r="D132" s="315"/>
      <c r="E132" s="316"/>
      <c r="F132" s="187"/>
      <c r="G132" s="187"/>
      <c r="H132" s="317"/>
      <c r="I132" s="187"/>
      <c r="J132" s="187"/>
      <c r="K132" s="187"/>
      <c r="L132" s="187"/>
      <c r="M132" s="187"/>
      <c r="N132" s="311"/>
    </row>
    <row r="133" spans="1:14" s="318" customFormat="1" ht="21" x14ac:dyDescent="0.35">
      <c r="A133" s="575" t="s">
        <v>72</v>
      </c>
      <c r="B133" s="575"/>
      <c r="C133" s="575"/>
      <c r="D133" s="575"/>
      <c r="E133" s="575"/>
      <c r="F133" s="575"/>
      <c r="G133" s="575"/>
      <c r="H133" s="575"/>
      <c r="I133" s="575"/>
      <c r="J133" s="575"/>
      <c r="K133" s="575"/>
      <c r="L133" s="575"/>
      <c r="M133" s="575"/>
      <c r="N133" s="576"/>
    </row>
    <row r="134" spans="1:14" s="318" customFormat="1" ht="7.5" customHeight="1" thickBot="1" x14ac:dyDescent="0.3">
      <c r="A134" s="312"/>
      <c r="B134" s="313"/>
      <c r="C134" s="314"/>
      <c r="D134" s="315"/>
      <c r="E134" s="316"/>
      <c r="F134" s="187"/>
      <c r="G134" s="187"/>
      <c r="H134" s="317"/>
      <c r="I134" s="187"/>
      <c r="J134" s="187"/>
      <c r="K134" s="187"/>
      <c r="L134" s="187"/>
      <c r="M134" s="187"/>
      <c r="N134" s="311"/>
    </row>
    <row r="135" spans="1:14" s="318" customFormat="1" ht="43.15" customHeight="1" x14ac:dyDescent="0.25">
      <c r="A135" s="726" t="s">
        <v>12</v>
      </c>
      <c r="B135" s="727" t="s">
        <v>330</v>
      </c>
      <c r="C135" s="728" t="s">
        <v>13</v>
      </c>
      <c r="D135" s="729"/>
      <c r="E135" s="727" t="s">
        <v>46</v>
      </c>
      <c r="F135" s="331" t="s">
        <v>86</v>
      </c>
      <c r="G135" s="550"/>
      <c r="H135" s="596" t="s">
        <v>95</v>
      </c>
      <c r="I135" s="597"/>
      <c r="J135" s="332" t="s">
        <v>85</v>
      </c>
      <c r="K135" s="321"/>
      <c r="N135" s="311"/>
    </row>
    <row r="136" spans="1:14" s="318" customFormat="1" ht="17.25" x14ac:dyDescent="0.3">
      <c r="A136" s="730" t="s">
        <v>27</v>
      </c>
      <c r="B136" s="32">
        <f>IFERROR((AG171+E197+E198+E199),0)</f>
        <v>0</v>
      </c>
      <c r="C136" s="497"/>
      <c r="D136" s="498"/>
      <c r="E136" s="44"/>
      <c r="F136" s="85">
        <f>B136*E136</f>
        <v>0</v>
      </c>
      <c r="G136" s="551"/>
      <c r="H136" s="499"/>
      <c r="I136" s="500"/>
      <c r="J136" s="220">
        <f>E136*H136</f>
        <v>0</v>
      </c>
      <c r="K136" s="304"/>
      <c r="N136" s="311"/>
    </row>
    <row r="137" spans="1:14" s="318" customFormat="1" ht="30" customHeight="1" x14ac:dyDescent="0.3">
      <c r="A137" s="730" t="s">
        <v>28</v>
      </c>
      <c r="B137" s="32">
        <f>IFERROR((AG172+E230+E231+E232),0)</f>
        <v>0</v>
      </c>
      <c r="C137" s="501"/>
      <c r="D137" s="501"/>
      <c r="E137" s="44"/>
      <c r="F137" s="85">
        <f t="shared" ref="F137:F140" si="0">B137*E137</f>
        <v>0</v>
      </c>
      <c r="G137" s="551"/>
      <c r="H137" s="502"/>
      <c r="I137" s="502"/>
      <c r="J137" s="220">
        <f>E137*H137</f>
        <v>0</v>
      </c>
      <c r="K137" s="304"/>
      <c r="N137" s="311"/>
    </row>
    <row r="138" spans="1:14" s="318" customFormat="1" ht="31.5" customHeight="1" x14ac:dyDescent="0.3">
      <c r="A138" s="730" t="s">
        <v>29</v>
      </c>
      <c r="B138" s="32">
        <f>IFERROR((AG173+E263+E264+E265),0)</f>
        <v>0</v>
      </c>
      <c r="C138" s="497"/>
      <c r="D138" s="498"/>
      <c r="E138" s="44"/>
      <c r="F138" s="85">
        <f t="shared" si="0"/>
        <v>0</v>
      </c>
      <c r="G138" s="551"/>
      <c r="H138" s="502"/>
      <c r="I138" s="502"/>
      <c r="J138" s="220">
        <f>E138*H138</f>
        <v>0</v>
      </c>
      <c r="K138" s="304"/>
      <c r="N138" s="311"/>
    </row>
    <row r="139" spans="1:14" s="318" customFormat="1" ht="17.25" x14ac:dyDescent="0.3">
      <c r="A139" s="730" t="s">
        <v>31</v>
      </c>
      <c r="B139" s="32">
        <f>IFERROR((AG174+E296+E297+E298),0)</f>
        <v>0</v>
      </c>
      <c r="C139" s="497"/>
      <c r="D139" s="498"/>
      <c r="E139" s="44"/>
      <c r="F139" s="85">
        <f t="shared" si="0"/>
        <v>0</v>
      </c>
      <c r="G139" s="551"/>
      <c r="H139" s="502"/>
      <c r="I139" s="502"/>
      <c r="J139" s="220">
        <f>E139*H139</f>
        <v>0</v>
      </c>
      <c r="K139" s="304"/>
      <c r="N139" s="311"/>
    </row>
    <row r="140" spans="1:14" s="318" customFormat="1" ht="18" thickBot="1" x14ac:dyDescent="0.35">
      <c r="A140" s="731" t="s">
        <v>30</v>
      </c>
      <c r="B140" s="223">
        <f>IFERROR((AG175+E329+E330+E331),0)</f>
        <v>0</v>
      </c>
      <c r="C140" s="732"/>
      <c r="D140" s="732"/>
      <c r="E140" s="225"/>
      <c r="F140" s="733">
        <f t="shared" si="0"/>
        <v>0</v>
      </c>
      <c r="G140" s="556"/>
      <c r="H140" s="734"/>
      <c r="I140" s="734"/>
      <c r="J140" s="226">
        <f>E140*H140</f>
        <v>0</v>
      </c>
      <c r="K140" s="304"/>
      <c r="N140" s="311"/>
    </row>
    <row r="141" spans="1:14" s="318" customFormat="1" x14ac:dyDescent="0.25">
      <c r="A141" s="313"/>
      <c r="B141" s="313"/>
      <c r="C141" s="314"/>
      <c r="D141" s="316"/>
      <c r="E141" s="322"/>
      <c r="F141" s="322"/>
      <c r="G141" s="187"/>
      <c r="H141" s="317"/>
      <c r="I141" s="187"/>
      <c r="J141" s="187"/>
      <c r="K141" s="187"/>
      <c r="L141" s="187"/>
      <c r="M141" s="187"/>
      <c r="N141" s="311"/>
    </row>
    <row r="142" spans="1:14" s="318" customFormat="1" x14ac:dyDescent="0.25">
      <c r="A142" s="313"/>
      <c r="B142" s="313"/>
      <c r="C142" s="314"/>
      <c r="D142" s="316"/>
      <c r="E142" s="322"/>
      <c r="F142" s="322"/>
      <c r="G142" s="187"/>
      <c r="H142" s="317"/>
      <c r="I142" s="187"/>
      <c r="J142" s="187"/>
      <c r="K142" s="187"/>
      <c r="L142" s="187"/>
      <c r="M142" s="187"/>
      <c r="N142" s="311"/>
    </row>
    <row r="143" spans="1:14" s="318" customFormat="1" ht="21" x14ac:dyDescent="0.35">
      <c r="A143" s="580" t="s">
        <v>70</v>
      </c>
      <c r="B143" s="575"/>
      <c r="C143" s="575"/>
      <c r="D143" s="575"/>
      <c r="E143" s="575"/>
      <c r="F143" s="575"/>
      <c r="G143" s="575"/>
      <c r="H143" s="575"/>
      <c r="I143" s="575"/>
      <c r="J143" s="575"/>
      <c r="K143" s="575"/>
      <c r="L143" s="575"/>
      <c r="M143" s="575"/>
      <c r="N143" s="576"/>
    </row>
    <row r="144" spans="1:14" s="318" customFormat="1" ht="6.75" customHeight="1" thickBot="1" x14ac:dyDescent="0.4">
      <c r="A144" s="323"/>
      <c r="B144" s="323"/>
      <c r="C144" s="323"/>
      <c r="D144" s="323"/>
      <c r="E144" s="323"/>
      <c r="F144" s="323"/>
      <c r="G144" s="323"/>
      <c r="H144" s="323"/>
      <c r="I144" s="187"/>
      <c r="J144" s="187"/>
      <c r="K144" s="187"/>
      <c r="L144" s="187"/>
      <c r="M144" s="187"/>
      <c r="N144" s="311"/>
    </row>
    <row r="145" spans="1:14" s="318" customFormat="1" ht="30" x14ac:dyDescent="0.25">
      <c r="A145" s="312"/>
      <c r="B145" s="313"/>
      <c r="C145" s="314"/>
      <c r="D145" s="315"/>
      <c r="E145" s="329" t="s">
        <v>12</v>
      </c>
      <c r="F145" s="330" t="s">
        <v>48</v>
      </c>
      <c r="G145" s="330" t="s">
        <v>47</v>
      </c>
      <c r="H145" s="331" t="s">
        <v>49</v>
      </c>
      <c r="I145" s="550"/>
      <c r="J145" s="596" t="s">
        <v>89</v>
      </c>
      <c r="K145" s="597"/>
      <c r="L145" s="332" t="s">
        <v>91</v>
      </c>
      <c r="M145" s="321"/>
      <c r="N145" s="311"/>
    </row>
    <row r="146" spans="1:14" s="318" customFormat="1" ht="17.25" x14ac:dyDescent="0.3">
      <c r="A146" s="312"/>
      <c r="B146" s="313"/>
      <c r="C146" s="314"/>
      <c r="D146" s="315"/>
      <c r="E146" s="333" t="s">
        <v>50</v>
      </c>
      <c r="F146" s="273"/>
      <c r="G146" s="44"/>
      <c r="H146" s="86">
        <f>F146*G146</f>
        <v>0</v>
      </c>
      <c r="I146" s="551"/>
      <c r="J146" s="478"/>
      <c r="K146" s="478"/>
      <c r="L146" s="220">
        <f>G146*J146</f>
        <v>0</v>
      </c>
      <c r="M146" s="304"/>
      <c r="N146" s="311"/>
    </row>
    <row r="147" spans="1:14" s="318" customFormat="1" ht="17.25" x14ac:dyDescent="0.3">
      <c r="A147" s="312"/>
      <c r="B147" s="313"/>
      <c r="C147" s="314"/>
      <c r="D147" s="315"/>
      <c r="E147" s="333" t="s">
        <v>51</v>
      </c>
      <c r="F147" s="273"/>
      <c r="G147" s="44"/>
      <c r="H147" s="86">
        <f t="shared" ref="H147:H150" si="1">F147*G147</f>
        <v>0</v>
      </c>
      <c r="I147" s="551"/>
      <c r="J147" s="478"/>
      <c r="K147" s="478"/>
      <c r="L147" s="220">
        <f>G147*J147</f>
        <v>0</v>
      </c>
      <c r="M147" s="304"/>
      <c r="N147" s="311"/>
    </row>
    <row r="148" spans="1:14" s="318" customFormat="1" ht="17.25" x14ac:dyDescent="0.3">
      <c r="A148" s="312"/>
      <c r="B148" s="313"/>
      <c r="C148" s="314"/>
      <c r="D148" s="315"/>
      <c r="E148" s="333" t="s">
        <v>52</v>
      </c>
      <c r="F148" s="273"/>
      <c r="G148" s="44"/>
      <c r="H148" s="86">
        <f t="shared" si="1"/>
        <v>0</v>
      </c>
      <c r="I148" s="551"/>
      <c r="J148" s="478"/>
      <c r="K148" s="478"/>
      <c r="L148" s="220">
        <f>G148*J148</f>
        <v>0</v>
      </c>
      <c r="M148" s="304"/>
      <c r="N148" s="311"/>
    </row>
    <row r="149" spans="1:14" s="318" customFormat="1" ht="17.25" x14ac:dyDescent="0.3">
      <c r="A149" s="312"/>
      <c r="B149" s="313"/>
      <c r="C149" s="314"/>
      <c r="D149" s="315"/>
      <c r="E149" s="333" t="s">
        <v>53</v>
      </c>
      <c r="F149" s="273"/>
      <c r="G149" s="44"/>
      <c r="H149" s="86">
        <f t="shared" si="1"/>
        <v>0</v>
      </c>
      <c r="I149" s="551"/>
      <c r="J149" s="478"/>
      <c r="K149" s="478"/>
      <c r="L149" s="220">
        <f>G149*J149</f>
        <v>0</v>
      </c>
      <c r="M149" s="304"/>
      <c r="N149" s="311"/>
    </row>
    <row r="150" spans="1:14" s="318" customFormat="1" ht="18" thickBot="1" x14ac:dyDescent="0.35">
      <c r="A150" s="312"/>
      <c r="B150" s="313"/>
      <c r="C150" s="314"/>
      <c r="D150" s="315"/>
      <c r="E150" s="334" t="s">
        <v>54</v>
      </c>
      <c r="F150" s="274"/>
      <c r="G150" s="225"/>
      <c r="H150" s="266">
        <f t="shared" si="1"/>
        <v>0</v>
      </c>
      <c r="I150" s="556"/>
      <c r="J150" s="735"/>
      <c r="K150" s="735"/>
      <c r="L150" s="226">
        <f>G150*J150</f>
        <v>0</v>
      </c>
      <c r="M150" s="304"/>
      <c r="N150" s="311"/>
    </row>
    <row r="151" spans="1:14" s="318" customFormat="1" x14ac:dyDescent="0.25">
      <c r="A151" s="313"/>
      <c r="B151" s="313"/>
      <c r="C151" s="314"/>
      <c r="D151" s="315"/>
      <c r="E151" s="326"/>
      <c r="F151" s="327"/>
      <c r="G151" s="187"/>
      <c r="H151" s="328"/>
      <c r="I151" s="187"/>
      <c r="J151" s="187"/>
      <c r="K151" s="187"/>
      <c r="L151" s="187"/>
      <c r="M151" s="187"/>
      <c r="N151" s="311"/>
    </row>
    <row r="152" spans="1:14" s="318" customFormat="1" ht="21" x14ac:dyDescent="0.35">
      <c r="A152" s="313"/>
      <c r="B152" s="575" t="s">
        <v>69</v>
      </c>
      <c r="C152" s="575"/>
      <c r="D152" s="575"/>
      <c r="E152" s="575"/>
      <c r="F152" s="575"/>
      <c r="G152" s="575"/>
      <c r="H152" s="575"/>
      <c r="I152" s="575"/>
      <c r="J152" s="575"/>
      <c r="K152" s="575"/>
      <c r="L152" s="575"/>
      <c r="M152" s="575"/>
      <c r="N152" s="576"/>
    </row>
    <row r="153" spans="1:14" s="318" customFormat="1" ht="21.75" thickBot="1" x14ac:dyDescent="0.4">
      <c r="A153" s="313"/>
      <c r="B153" s="323"/>
      <c r="C153" s="323"/>
      <c r="D153" s="323"/>
      <c r="E153" s="323"/>
      <c r="F153" s="323"/>
      <c r="G153" s="323"/>
      <c r="H153" s="323"/>
      <c r="I153" s="187"/>
      <c r="J153" s="187"/>
      <c r="K153" s="187"/>
      <c r="L153" s="187"/>
      <c r="M153" s="187"/>
      <c r="N153" s="311"/>
    </row>
    <row r="154" spans="1:14" s="318" customFormat="1" ht="30" x14ac:dyDescent="0.25">
      <c r="A154" s="313"/>
      <c r="B154" s="313"/>
      <c r="C154" s="314"/>
      <c r="D154" s="315"/>
      <c r="E154" s="329" t="s">
        <v>12</v>
      </c>
      <c r="F154" s="330" t="s">
        <v>75</v>
      </c>
      <c r="G154" s="330" t="s">
        <v>76</v>
      </c>
      <c r="H154" s="331" t="s">
        <v>77</v>
      </c>
      <c r="I154" s="550"/>
      <c r="J154" s="596" t="s">
        <v>92</v>
      </c>
      <c r="K154" s="597"/>
      <c r="L154" s="332" t="s">
        <v>93</v>
      </c>
      <c r="M154" s="321"/>
      <c r="N154" s="311"/>
    </row>
    <row r="155" spans="1:14" s="318" customFormat="1" ht="17.25" x14ac:dyDescent="0.3">
      <c r="A155" s="313"/>
      <c r="B155" s="313"/>
      <c r="C155" s="314"/>
      <c r="D155" s="315"/>
      <c r="E155" s="333" t="s">
        <v>50</v>
      </c>
      <c r="F155" s="273"/>
      <c r="G155" s="134"/>
      <c r="H155" s="86">
        <f>F155*G155</f>
        <v>0</v>
      </c>
      <c r="I155" s="551"/>
      <c r="J155" s="598"/>
      <c r="K155" s="598"/>
      <c r="L155" s="220">
        <f>G155*J155</f>
        <v>0</v>
      </c>
      <c r="M155" s="304"/>
      <c r="N155" s="311"/>
    </row>
    <row r="156" spans="1:14" s="318" customFormat="1" ht="17.25" x14ac:dyDescent="0.3">
      <c r="A156" s="313"/>
      <c r="B156" s="313"/>
      <c r="C156" s="314"/>
      <c r="D156" s="315"/>
      <c r="E156" s="333" t="s">
        <v>51</v>
      </c>
      <c r="F156" s="273"/>
      <c r="G156" s="134"/>
      <c r="H156" s="86">
        <f t="shared" ref="H156:H159" si="2">F156*G156</f>
        <v>0</v>
      </c>
      <c r="I156" s="551"/>
      <c r="J156" s="598"/>
      <c r="K156" s="598"/>
      <c r="L156" s="220">
        <f t="shared" ref="L156:L159" si="3">G156*J156</f>
        <v>0</v>
      </c>
      <c r="M156" s="304"/>
      <c r="N156" s="311"/>
    </row>
    <row r="157" spans="1:14" s="318" customFormat="1" ht="17.25" x14ac:dyDescent="0.3">
      <c r="A157" s="313"/>
      <c r="B157" s="313"/>
      <c r="C157" s="314"/>
      <c r="D157" s="315"/>
      <c r="E157" s="333" t="s">
        <v>52</v>
      </c>
      <c r="F157" s="273"/>
      <c r="G157" s="134"/>
      <c r="H157" s="86">
        <f t="shared" si="2"/>
        <v>0</v>
      </c>
      <c r="I157" s="551"/>
      <c r="J157" s="598"/>
      <c r="K157" s="598"/>
      <c r="L157" s="220">
        <f t="shared" si="3"/>
        <v>0</v>
      </c>
      <c r="M157" s="304"/>
      <c r="N157" s="311"/>
    </row>
    <row r="158" spans="1:14" s="318" customFormat="1" ht="17.25" x14ac:dyDescent="0.3">
      <c r="A158" s="313"/>
      <c r="B158" s="313"/>
      <c r="C158" s="314"/>
      <c r="D158" s="315"/>
      <c r="E158" s="333" t="s">
        <v>53</v>
      </c>
      <c r="F158" s="273"/>
      <c r="G158" s="134"/>
      <c r="H158" s="86">
        <f t="shared" si="2"/>
        <v>0</v>
      </c>
      <c r="I158" s="551"/>
      <c r="J158" s="598"/>
      <c r="K158" s="598"/>
      <c r="L158" s="220">
        <f t="shared" si="3"/>
        <v>0</v>
      </c>
      <c r="M158" s="304"/>
      <c r="N158" s="311"/>
    </row>
    <row r="159" spans="1:14" s="318" customFormat="1" ht="18" thickBot="1" x14ac:dyDescent="0.35">
      <c r="A159" s="313"/>
      <c r="B159" s="313"/>
      <c r="C159" s="314"/>
      <c r="D159" s="315"/>
      <c r="E159" s="334" t="s">
        <v>54</v>
      </c>
      <c r="F159" s="274"/>
      <c r="G159" s="267"/>
      <c r="H159" s="266">
        <f t="shared" si="2"/>
        <v>0</v>
      </c>
      <c r="I159" s="556"/>
      <c r="J159" s="582"/>
      <c r="K159" s="582"/>
      <c r="L159" s="226">
        <f t="shared" si="3"/>
        <v>0</v>
      </c>
      <c r="M159" s="304"/>
      <c r="N159" s="311"/>
    </row>
    <row r="160" spans="1:14" s="318" customFormat="1" x14ac:dyDescent="0.25">
      <c r="A160" s="313"/>
      <c r="B160" s="313"/>
      <c r="C160" s="314"/>
      <c r="D160" s="315"/>
      <c r="E160" s="326"/>
      <c r="F160" s="327"/>
      <c r="G160" s="187"/>
      <c r="H160" s="328"/>
      <c r="I160" s="187"/>
      <c r="J160" s="187"/>
      <c r="K160" s="187"/>
      <c r="L160" s="187"/>
      <c r="M160" s="187"/>
      <c r="N160" s="311"/>
    </row>
    <row r="161" spans="1:35" s="318" customFormat="1" ht="15.75" thickBot="1" x14ac:dyDescent="0.3">
      <c r="A161" s="313"/>
      <c r="B161" s="313"/>
      <c r="C161" s="314"/>
      <c r="D161" s="316"/>
      <c r="E161" s="322"/>
      <c r="F161" s="322"/>
      <c r="G161" s="187"/>
      <c r="H161" s="317"/>
      <c r="I161" s="187"/>
      <c r="J161" s="187"/>
      <c r="K161" s="187"/>
      <c r="L161" s="187"/>
      <c r="M161" s="187"/>
      <c r="N161" s="311"/>
    </row>
    <row r="162" spans="1:35" ht="158.25" thickBot="1" x14ac:dyDescent="0.35">
      <c r="A162" s="335"/>
      <c r="B162" s="336"/>
      <c r="C162" s="337"/>
      <c r="D162" s="336"/>
      <c r="E162" s="336"/>
      <c r="F162" s="336"/>
      <c r="G162" s="336"/>
      <c r="H162" s="259">
        <f>H12+H18+H24+H30+H37+H43+H49+H55+H62+H68+H74+H80+H87+H93+H99+H105+H112+H118+H124+H130+SUM(F136:F140)+SUM(H146:H150)+SUM(H155:H159)</f>
        <v>0</v>
      </c>
      <c r="I162" s="338" t="s">
        <v>64</v>
      </c>
      <c r="J162" s="339"/>
      <c r="K162" s="339"/>
      <c r="L162" s="259">
        <f>SUM(L12,L18,L24,L30,L37,L43,L49,L55,L62,L68,L74,L80,L87,L93,L99,L105,L112,L118,L124,L130)+SUM(J136:J140)+SUM(L146:L150)+SUM(L155:L159)</f>
        <v>0</v>
      </c>
      <c r="M162" s="338" t="s">
        <v>94</v>
      </c>
      <c r="N162" s="340"/>
    </row>
    <row r="163" spans="1:35" ht="18.75" x14ac:dyDescent="0.3">
      <c r="A163" s="291"/>
      <c r="B163" s="291"/>
      <c r="C163" s="292"/>
      <c r="D163" s="291"/>
      <c r="E163" s="291"/>
      <c r="F163" s="291"/>
      <c r="G163" s="291"/>
      <c r="H163" s="341"/>
      <c r="I163" s="342"/>
      <c r="J163" s="342"/>
      <c r="K163" s="342"/>
      <c r="L163" s="342"/>
      <c r="M163" s="342"/>
      <c r="N163" s="342"/>
    </row>
    <row r="164" spans="1:35" ht="18.75" customHeight="1" x14ac:dyDescent="0.35">
      <c r="A164" s="291"/>
      <c r="B164" s="291"/>
      <c r="C164" s="292"/>
      <c r="D164" s="291"/>
      <c r="E164" s="291"/>
      <c r="G164" s="581" t="s">
        <v>344</v>
      </c>
      <c r="H164" s="581"/>
      <c r="I164" s="581"/>
      <c r="J164" s="581"/>
      <c r="K164" s="581"/>
      <c r="L164" s="581"/>
      <c r="M164" s="581"/>
      <c r="N164" s="581"/>
    </row>
    <row r="165" spans="1:35" ht="19.5" thickBot="1" x14ac:dyDescent="0.35">
      <c r="A165" s="291"/>
      <c r="B165" s="291"/>
      <c r="C165" s="292"/>
      <c r="D165" s="291"/>
      <c r="E165" s="291"/>
      <c r="F165" s="291"/>
      <c r="G165" s="291"/>
      <c r="H165" s="341"/>
      <c r="I165" s="343"/>
      <c r="J165" s="291"/>
      <c r="K165" s="291"/>
      <c r="L165" s="291"/>
      <c r="M165" s="291"/>
      <c r="N165" s="291"/>
    </row>
    <row r="166" spans="1:35" ht="32.25" x14ac:dyDescent="0.5">
      <c r="A166" s="540" t="s">
        <v>73</v>
      </c>
      <c r="B166" s="541"/>
      <c r="C166" s="541"/>
      <c r="D166" s="541"/>
      <c r="E166" s="541"/>
      <c r="F166" s="541"/>
      <c r="G166" s="541"/>
      <c r="H166" s="541"/>
      <c r="I166" s="541"/>
      <c r="J166" s="541"/>
      <c r="K166" s="541"/>
      <c r="L166" s="541"/>
      <c r="M166" s="541"/>
      <c r="N166" s="541"/>
      <c r="O166" s="542"/>
    </row>
    <row r="167" spans="1:35" ht="21" x14ac:dyDescent="0.35">
      <c r="A167" s="344"/>
      <c r="B167" s="345"/>
      <c r="C167" s="345"/>
      <c r="D167" s="345"/>
      <c r="E167" s="345"/>
      <c r="F167" s="345"/>
      <c r="G167" s="345"/>
      <c r="H167" s="345"/>
      <c r="I167" s="345"/>
      <c r="J167" s="345"/>
      <c r="K167" s="345"/>
      <c r="L167" s="345"/>
      <c r="M167" s="345"/>
      <c r="N167" s="345"/>
      <c r="O167" s="346"/>
    </row>
    <row r="168" spans="1:35" ht="45" customHeight="1" thickBot="1" x14ac:dyDescent="0.35">
      <c r="A168" s="347" t="s">
        <v>12</v>
      </c>
      <c r="B168" s="348"/>
      <c r="C168" s="297" t="s">
        <v>14</v>
      </c>
      <c r="D168" s="349" t="s">
        <v>10</v>
      </c>
      <c r="E168" s="297" t="s">
        <v>25</v>
      </c>
      <c r="F168" s="298" t="s">
        <v>13</v>
      </c>
      <c r="G168" s="299" t="s">
        <v>33</v>
      </c>
      <c r="H168" s="350" t="s">
        <v>21</v>
      </c>
      <c r="I168" s="291"/>
      <c r="J168" s="291"/>
      <c r="K168" s="514" t="s">
        <v>17</v>
      </c>
      <c r="L168" s="515"/>
      <c r="M168" s="515"/>
      <c r="N168" s="515"/>
      <c r="O168" s="516"/>
    </row>
    <row r="169" spans="1:35" ht="16.5" customHeight="1" x14ac:dyDescent="0.3">
      <c r="A169" s="583" t="s">
        <v>308</v>
      </c>
      <c r="B169" s="547" t="s">
        <v>304</v>
      </c>
      <c r="C169" s="444"/>
      <c r="D169" s="218"/>
      <c r="E169" s="219"/>
      <c r="F169" s="585"/>
      <c r="G169" s="218"/>
      <c r="H169" s="239">
        <f>G169*E169</f>
        <v>0</v>
      </c>
      <c r="I169" s="291"/>
      <c r="J169" s="291"/>
      <c r="K169" s="518" t="s">
        <v>15</v>
      </c>
      <c r="L169" s="519"/>
      <c r="M169" s="519"/>
      <c r="N169" s="519"/>
      <c r="O169" s="520"/>
    </row>
    <row r="170" spans="1:35" ht="19.5" x14ac:dyDescent="0.3">
      <c r="A170" s="584"/>
      <c r="B170" s="548"/>
      <c r="C170" s="445"/>
      <c r="D170" s="44"/>
      <c r="E170" s="45"/>
      <c r="F170" s="586"/>
      <c r="G170" s="44"/>
      <c r="H170" s="240">
        <f t="shared" ref="H170:H174" si="4">G170*E170</f>
        <v>0</v>
      </c>
      <c r="I170" s="291"/>
      <c r="J170" s="291"/>
      <c r="K170" s="521" t="s">
        <v>16</v>
      </c>
      <c r="L170" s="522"/>
      <c r="M170" s="522"/>
      <c r="N170" s="522"/>
      <c r="O170" s="523"/>
      <c r="AB170" s="590" t="s">
        <v>322</v>
      </c>
      <c r="AC170" s="590"/>
      <c r="AD170" s="590"/>
      <c r="AE170" s="590"/>
      <c r="AF170" s="590"/>
      <c r="AG170" s="291" t="s">
        <v>324</v>
      </c>
      <c r="AH170" s="351"/>
      <c r="AI170" s="351"/>
    </row>
    <row r="171" spans="1:35" ht="15" customHeight="1" x14ac:dyDescent="0.25">
      <c r="A171" s="584"/>
      <c r="B171" s="548"/>
      <c r="C171" s="445"/>
      <c r="D171" s="44"/>
      <c r="E171" s="45"/>
      <c r="F171" s="586"/>
      <c r="G171" s="44"/>
      <c r="H171" s="240">
        <f t="shared" si="4"/>
        <v>0</v>
      </c>
      <c r="I171" s="291"/>
      <c r="J171" s="291"/>
      <c r="K171" s="510" t="s">
        <v>24</v>
      </c>
      <c r="L171" s="510"/>
      <c r="M171" s="510"/>
      <c r="N171" s="510"/>
      <c r="O171" s="511"/>
      <c r="AB171" s="91" t="s">
        <v>50</v>
      </c>
      <c r="AC171" s="352">
        <f>$E$175</f>
        <v>0</v>
      </c>
      <c r="AD171" s="352">
        <f>$E$182</f>
        <v>0</v>
      </c>
      <c r="AE171" s="352">
        <f>$E$189</f>
        <v>0</v>
      </c>
      <c r="AF171" s="352">
        <f>$E$196</f>
        <v>0</v>
      </c>
      <c r="AG171" s="353" t="e">
        <f>AVERAGEIF(AC171:AF171,"&lt;&gt;0")</f>
        <v>#DIV/0!</v>
      </c>
      <c r="AH171" s="291"/>
      <c r="AI171" s="291"/>
    </row>
    <row r="172" spans="1:35" ht="14.45" customHeight="1" x14ac:dyDescent="0.25">
      <c r="A172" s="584"/>
      <c r="B172" s="548"/>
      <c r="C172" s="445"/>
      <c r="D172" s="44"/>
      <c r="E172" s="45"/>
      <c r="F172" s="586"/>
      <c r="G172" s="44"/>
      <c r="H172" s="240">
        <f t="shared" si="4"/>
        <v>0</v>
      </c>
      <c r="I172" s="291"/>
      <c r="J172" s="291"/>
      <c r="K172" s="512"/>
      <c r="L172" s="512"/>
      <c r="M172" s="512"/>
      <c r="N172" s="512"/>
      <c r="O172" s="513"/>
      <c r="AB172" s="91" t="s">
        <v>51</v>
      </c>
      <c r="AC172" s="352">
        <f>$E$208</f>
        <v>0</v>
      </c>
      <c r="AD172" s="352">
        <f>$E$215</f>
        <v>0</v>
      </c>
      <c r="AE172" s="352">
        <f>$E$222</f>
        <v>0</v>
      </c>
      <c r="AF172" s="352">
        <f>$E$229</f>
        <v>0</v>
      </c>
      <c r="AG172" s="353" t="e">
        <f t="shared" ref="AG172:AG175" si="5">AVERAGEIF(AC172:AF172,"&lt;&gt;0")</f>
        <v>#DIV/0!</v>
      </c>
      <c r="AH172" s="291"/>
      <c r="AI172" s="291"/>
    </row>
    <row r="173" spans="1:35" ht="14.45" customHeight="1" x14ac:dyDescent="0.25">
      <c r="A173" s="584"/>
      <c r="B173" s="548"/>
      <c r="C173" s="445"/>
      <c r="D173" s="44"/>
      <c r="E173" s="45"/>
      <c r="F173" s="586"/>
      <c r="G173" s="44"/>
      <c r="H173" s="240">
        <f t="shared" si="4"/>
        <v>0</v>
      </c>
      <c r="I173" s="291"/>
      <c r="J173" s="291"/>
      <c r="K173" s="512"/>
      <c r="L173" s="512"/>
      <c r="M173" s="512"/>
      <c r="N173" s="512"/>
      <c r="O173" s="513"/>
      <c r="AB173" s="91" t="s">
        <v>52</v>
      </c>
      <c r="AC173" s="352">
        <f>$E$241</f>
        <v>0</v>
      </c>
      <c r="AD173" s="352">
        <f>$E$248</f>
        <v>0</v>
      </c>
      <c r="AE173" s="352">
        <f>$E$255</f>
        <v>0</v>
      </c>
      <c r="AF173" s="352">
        <f>$E$262</f>
        <v>0</v>
      </c>
      <c r="AG173" s="353" t="e">
        <f t="shared" si="5"/>
        <v>#DIV/0!</v>
      </c>
      <c r="AH173" s="291"/>
      <c r="AI173" s="291"/>
    </row>
    <row r="174" spans="1:35" ht="19.5" x14ac:dyDescent="0.3">
      <c r="A174" s="584"/>
      <c r="B174" s="548"/>
      <c r="C174" s="445"/>
      <c r="D174" s="44"/>
      <c r="E174" s="45"/>
      <c r="F174" s="586"/>
      <c r="G174" s="44"/>
      <c r="H174" s="240">
        <f t="shared" si="4"/>
        <v>0</v>
      </c>
      <c r="I174" s="291"/>
      <c r="J174" s="291"/>
      <c r="K174" s="512" t="s">
        <v>321</v>
      </c>
      <c r="L174" s="512"/>
      <c r="M174" s="512"/>
      <c r="N174" s="512"/>
      <c r="O174" s="513"/>
      <c r="AB174" s="91" t="s">
        <v>323</v>
      </c>
      <c r="AC174" s="352">
        <f>$E$274</f>
        <v>0</v>
      </c>
      <c r="AD174" s="352">
        <f>$E$281</f>
        <v>0</v>
      </c>
      <c r="AE174" s="352">
        <f>$E$288</f>
        <v>0</v>
      </c>
      <c r="AF174" s="352">
        <f>$E$295</f>
        <v>0</v>
      </c>
      <c r="AG174" s="353" t="e">
        <f t="shared" si="5"/>
        <v>#DIV/0!</v>
      </c>
      <c r="AH174" s="291"/>
      <c r="AI174" s="351"/>
    </row>
    <row r="175" spans="1:35" ht="19.5" x14ac:dyDescent="0.3">
      <c r="A175" s="584"/>
      <c r="B175" s="549"/>
      <c r="C175" s="446"/>
      <c r="D175" s="82" t="s">
        <v>4</v>
      </c>
      <c r="E175" s="32">
        <f>SUM(E169:E174)</f>
        <v>0</v>
      </c>
      <c r="F175" s="278"/>
      <c r="G175" s="354" t="s">
        <v>22</v>
      </c>
      <c r="H175" s="220">
        <f>SUM(H169:H174)</f>
        <v>0</v>
      </c>
      <c r="I175" s="587"/>
      <c r="J175" s="587"/>
      <c r="K175" s="514" t="s">
        <v>18</v>
      </c>
      <c r="L175" s="515"/>
      <c r="M175" s="515"/>
      <c r="N175" s="515"/>
      <c r="O175" s="516"/>
      <c r="AB175" s="91" t="s">
        <v>54</v>
      </c>
      <c r="AC175" s="352">
        <f>$E$307</f>
        <v>0</v>
      </c>
      <c r="AD175" s="352">
        <f>$E$314</f>
        <v>0</v>
      </c>
      <c r="AE175" s="352">
        <f>$E$321</f>
        <v>0</v>
      </c>
      <c r="AF175" s="352">
        <f>$E$328</f>
        <v>0</v>
      </c>
      <c r="AG175" s="353" t="e">
        <f t="shared" si="5"/>
        <v>#DIV/0!</v>
      </c>
      <c r="AH175" s="291"/>
      <c r="AI175" s="291"/>
    </row>
    <row r="176" spans="1:35" ht="19.5" x14ac:dyDescent="0.3">
      <c r="A176" s="584"/>
      <c r="B176" s="573" t="s">
        <v>305</v>
      </c>
      <c r="C176" s="479"/>
      <c r="D176" s="44"/>
      <c r="E176" s="45"/>
      <c r="F176" s="588"/>
      <c r="G176" s="44"/>
      <c r="H176" s="240">
        <f>G176*E176</f>
        <v>0</v>
      </c>
      <c r="I176" s="291"/>
      <c r="J176" s="291"/>
      <c r="K176" s="518" t="s">
        <v>19</v>
      </c>
      <c r="L176" s="519"/>
      <c r="M176" s="519"/>
      <c r="N176" s="519"/>
      <c r="O176" s="520"/>
    </row>
    <row r="177" spans="1:15" ht="19.5" x14ac:dyDescent="0.3">
      <c r="A177" s="584"/>
      <c r="B177" s="548"/>
      <c r="C177" s="445"/>
      <c r="D177" s="44"/>
      <c r="E177" s="45"/>
      <c r="F177" s="586"/>
      <c r="G177" s="44"/>
      <c r="H177" s="240">
        <f t="shared" ref="H177:H181" si="6">G177*E177</f>
        <v>0</v>
      </c>
      <c r="I177" s="291"/>
      <c r="J177" s="291"/>
      <c r="K177" s="521" t="s">
        <v>20</v>
      </c>
      <c r="L177" s="522"/>
      <c r="M177" s="522"/>
      <c r="N177" s="522"/>
      <c r="O177" s="523"/>
    </row>
    <row r="178" spans="1:15" x14ac:dyDescent="0.25">
      <c r="A178" s="584"/>
      <c r="B178" s="548"/>
      <c r="C178" s="445"/>
      <c r="D178" s="44"/>
      <c r="E178" s="45"/>
      <c r="F178" s="586"/>
      <c r="G178" s="44"/>
      <c r="H178" s="240">
        <f t="shared" si="6"/>
        <v>0</v>
      </c>
      <c r="I178" s="291"/>
      <c r="J178" s="291"/>
      <c r="K178" s="291"/>
      <c r="L178" s="291"/>
      <c r="M178" s="291"/>
      <c r="N178" s="291"/>
      <c r="O178" s="294"/>
    </row>
    <row r="179" spans="1:15" x14ac:dyDescent="0.25">
      <c r="A179" s="584"/>
      <c r="B179" s="548"/>
      <c r="C179" s="445"/>
      <c r="D179" s="44"/>
      <c r="E179" s="45"/>
      <c r="F179" s="586"/>
      <c r="G179" s="44"/>
      <c r="H179" s="240">
        <f t="shared" si="6"/>
        <v>0</v>
      </c>
      <c r="I179" s="291"/>
      <c r="J179" s="291"/>
      <c r="K179" s="291"/>
      <c r="L179" s="291"/>
      <c r="M179" s="291"/>
      <c r="N179" s="291"/>
      <c r="O179" s="294"/>
    </row>
    <row r="180" spans="1:15" x14ac:dyDescent="0.25">
      <c r="A180" s="584"/>
      <c r="B180" s="548"/>
      <c r="C180" s="445"/>
      <c r="D180" s="44"/>
      <c r="E180" s="45"/>
      <c r="F180" s="586"/>
      <c r="G180" s="44"/>
      <c r="H180" s="240">
        <f t="shared" si="6"/>
        <v>0</v>
      </c>
      <c r="I180" s="291"/>
      <c r="J180" s="291"/>
      <c r="K180" s="291"/>
      <c r="L180" s="291"/>
      <c r="M180" s="291"/>
      <c r="N180" s="291"/>
      <c r="O180" s="294"/>
    </row>
    <row r="181" spans="1:15" x14ac:dyDescent="0.25">
      <c r="A181" s="584"/>
      <c r="B181" s="548"/>
      <c r="C181" s="445"/>
      <c r="D181" s="44"/>
      <c r="E181" s="45"/>
      <c r="F181" s="586"/>
      <c r="G181" s="44"/>
      <c r="H181" s="240">
        <f t="shared" si="6"/>
        <v>0</v>
      </c>
      <c r="I181" s="291"/>
      <c r="J181" s="291"/>
      <c r="K181" s="291"/>
      <c r="L181" s="291"/>
      <c r="M181" s="291"/>
      <c r="N181" s="291"/>
      <c r="O181" s="294"/>
    </row>
    <row r="182" spans="1:15" ht="17.25" x14ac:dyDescent="0.3">
      <c r="A182" s="584"/>
      <c r="B182" s="549"/>
      <c r="C182" s="446"/>
      <c r="D182" s="82" t="s">
        <v>4</v>
      </c>
      <c r="E182" s="32">
        <f>SUM(E176:E181)</f>
        <v>0</v>
      </c>
      <c r="F182" s="278"/>
      <c r="G182" s="354" t="s">
        <v>22</v>
      </c>
      <c r="H182" s="220">
        <f>SUM(H176:H181)</f>
        <v>0</v>
      </c>
      <c r="I182" s="587"/>
      <c r="J182" s="587"/>
      <c r="K182" s="291"/>
      <c r="L182" s="291"/>
      <c r="M182" s="291"/>
      <c r="N182" s="291"/>
      <c r="O182" s="294"/>
    </row>
    <row r="183" spans="1:15" x14ac:dyDescent="0.25">
      <c r="A183" s="584"/>
      <c r="B183" s="573" t="s">
        <v>306</v>
      </c>
      <c r="C183" s="479"/>
      <c r="D183" s="44"/>
      <c r="E183" s="45"/>
      <c r="F183" s="588"/>
      <c r="G183" s="44"/>
      <c r="H183" s="240">
        <f>G183*E183</f>
        <v>0</v>
      </c>
      <c r="I183" s="291"/>
      <c r="J183" s="291"/>
      <c r="K183" s="291"/>
      <c r="L183" s="291"/>
      <c r="M183" s="291"/>
      <c r="N183" s="291"/>
      <c r="O183" s="294"/>
    </row>
    <row r="184" spans="1:15" x14ac:dyDescent="0.25">
      <c r="A184" s="584"/>
      <c r="B184" s="548"/>
      <c r="C184" s="445"/>
      <c r="D184" s="44"/>
      <c r="E184" s="45"/>
      <c r="F184" s="586"/>
      <c r="G184" s="44"/>
      <c r="H184" s="240">
        <f t="shared" ref="H184:H188" si="7">G184*E184</f>
        <v>0</v>
      </c>
      <c r="I184" s="291"/>
      <c r="J184" s="291"/>
      <c r="K184" s="291"/>
      <c r="L184" s="291"/>
      <c r="M184" s="291"/>
      <c r="N184" s="291"/>
      <c r="O184" s="294"/>
    </row>
    <row r="185" spans="1:15" x14ac:dyDescent="0.25">
      <c r="A185" s="584"/>
      <c r="B185" s="548"/>
      <c r="C185" s="445"/>
      <c r="D185" s="44"/>
      <c r="E185" s="45"/>
      <c r="F185" s="586"/>
      <c r="G185" s="44"/>
      <c r="H185" s="240">
        <f t="shared" si="7"/>
        <v>0</v>
      </c>
      <c r="I185" s="291"/>
      <c r="J185" s="291"/>
      <c r="K185" s="291"/>
      <c r="L185" s="291"/>
      <c r="M185" s="291"/>
      <c r="N185" s="291"/>
      <c r="O185" s="294"/>
    </row>
    <row r="186" spans="1:15" x14ac:dyDescent="0.25">
      <c r="A186" s="584"/>
      <c r="B186" s="548"/>
      <c r="C186" s="445"/>
      <c r="D186" s="44"/>
      <c r="E186" s="45"/>
      <c r="F186" s="586"/>
      <c r="G186" s="44"/>
      <c r="H186" s="240">
        <f t="shared" si="7"/>
        <v>0</v>
      </c>
      <c r="I186" s="291"/>
      <c r="J186" s="291"/>
      <c r="K186" s="291"/>
      <c r="L186" s="291"/>
      <c r="M186" s="291"/>
      <c r="N186" s="291"/>
      <c r="O186" s="294"/>
    </row>
    <row r="187" spans="1:15" x14ac:dyDescent="0.25">
      <c r="A187" s="584"/>
      <c r="B187" s="548"/>
      <c r="C187" s="445"/>
      <c r="D187" s="44"/>
      <c r="E187" s="45"/>
      <c r="F187" s="586"/>
      <c r="G187" s="44"/>
      <c r="H187" s="240">
        <f t="shared" si="7"/>
        <v>0</v>
      </c>
      <c r="I187" s="291"/>
      <c r="J187" s="291"/>
      <c r="K187" s="291"/>
      <c r="L187" s="291"/>
      <c r="M187" s="291"/>
      <c r="N187" s="291"/>
      <c r="O187" s="294"/>
    </row>
    <row r="188" spans="1:15" x14ac:dyDescent="0.25">
      <c r="A188" s="584"/>
      <c r="B188" s="548"/>
      <c r="C188" s="445"/>
      <c r="D188" s="44"/>
      <c r="E188" s="45"/>
      <c r="F188" s="586"/>
      <c r="G188" s="44"/>
      <c r="H188" s="240">
        <f t="shared" si="7"/>
        <v>0</v>
      </c>
      <c r="I188" s="291"/>
      <c r="J188" s="291"/>
      <c r="K188" s="291"/>
      <c r="L188" s="291"/>
      <c r="M188" s="291"/>
      <c r="N188" s="291"/>
      <c r="O188" s="294"/>
    </row>
    <row r="189" spans="1:15" ht="17.25" x14ac:dyDescent="0.3">
      <c r="A189" s="584"/>
      <c r="B189" s="549"/>
      <c r="C189" s="446"/>
      <c r="D189" s="82" t="s">
        <v>4</v>
      </c>
      <c r="E189" s="32">
        <f>SUM(E183:E188)</f>
        <v>0</v>
      </c>
      <c r="F189" s="278"/>
      <c r="G189" s="354" t="s">
        <v>22</v>
      </c>
      <c r="H189" s="220">
        <f>SUM(H183:H188)</f>
        <v>0</v>
      </c>
      <c r="I189" s="587"/>
      <c r="J189" s="587"/>
      <c r="K189" s="291"/>
      <c r="L189" s="291"/>
      <c r="M189" s="291"/>
      <c r="N189" s="291"/>
      <c r="O189" s="294"/>
    </row>
    <row r="190" spans="1:15" x14ac:dyDescent="0.25">
      <c r="A190" s="584"/>
      <c r="B190" s="573" t="s">
        <v>307</v>
      </c>
      <c r="C190" s="479"/>
      <c r="D190" s="44"/>
      <c r="E190" s="45"/>
      <c r="F190" s="588"/>
      <c r="G190" s="44"/>
      <c r="H190" s="240">
        <f>G190*E190</f>
        <v>0</v>
      </c>
      <c r="I190" s="291"/>
      <c r="J190" s="291"/>
      <c r="K190" s="291"/>
      <c r="L190" s="291"/>
      <c r="M190" s="291"/>
      <c r="N190" s="291"/>
      <c r="O190" s="294"/>
    </row>
    <row r="191" spans="1:15" x14ac:dyDescent="0.25">
      <c r="A191" s="584"/>
      <c r="B191" s="548"/>
      <c r="C191" s="445"/>
      <c r="D191" s="44"/>
      <c r="E191" s="45"/>
      <c r="F191" s="586"/>
      <c r="G191" s="44"/>
      <c r="H191" s="240">
        <f t="shared" ref="H191:H195" si="8">G191*E191</f>
        <v>0</v>
      </c>
      <c r="I191" s="291"/>
      <c r="J191" s="291"/>
      <c r="K191" s="291"/>
      <c r="L191" s="291"/>
      <c r="M191" s="291"/>
      <c r="N191" s="291"/>
      <c r="O191" s="294"/>
    </row>
    <row r="192" spans="1:15" x14ac:dyDescent="0.25">
      <c r="A192" s="584"/>
      <c r="B192" s="548"/>
      <c r="C192" s="445"/>
      <c r="D192" s="44"/>
      <c r="E192" s="45"/>
      <c r="F192" s="586"/>
      <c r="G192" s="44"/>
      <c r="H192" s="240">
        <f t="shared" si="8"/>
        <v>0</v>
      </c>
      <c r="I192" s="291"/>
      <c r="J192" s="291"/>
      <c r="K192" s="291"/>
      <c r="L192" s="291"/>
      <c r="M192" s="291"/>
      <c r="N192" s="291"/>
      <c r="O192" s="294"/>
    </row>
    <row r="193" spans="1:15" x14ac:dyDescent="0.25">
      <c r="A193" s="584"/>
      <c r="B193" s="548"/>
      <c r="C193" s="445"/>
      <c r="D193" s="44"/>
      <c r="E193" s="45"/>
      <c r="F193" s="586"/>
      <c r="G193" s="44"/>
      <c r="H193" s="240">
        <f t="shared" si="8"/>
        <v>0</v>
      </c>
      <c r="I193" s="291"/>
      <c r="J193" s="291"/>
      <c r="K193" s="291"/>
      <c r="L193" s="291"/>
      <c r="M193" s="291"/>
      <c r="N193" s="291"/>
      <c r="O193" s="294"/>
    </row>
    <row r="194" spans="1:15" x14ac:dyDescent="0.25">
      <c r="A194" s="584"/>
      <c r="B194" s="548"/>
      <c r="C194" s="445"/>
      <c r="D194" s="44"/>
      <c r="E194" s="45"/>
      <c r="F194" s="586"/>
      <c r="G194" s="44"/>
      <c r="H194" s="240">
        <f t="shared" si="8"/>
        <v>0</v>
      </c>
      <c r="I194" s="291"/>
      <c r="J194" s="291"/>
      <c r="K194" s="291"/>
      <c r="L194" s="291"/>
      <c r="M194" s="291"/>
      <c r="N194" s="291"/>
      <c r="O194" s="294"/>
    </row>
    <row r="195" spans="1:15" x14ac:dyDescent="0.25">
      <c r="A195" s="584"/>
      <c r="B195" s="548"/>
      <c r="C195" s="445"/>
      <c r="D195" s="44"/>
      <c r="E195" s="45"/>
      <c r="F195" s="586"/>
      <c r="G195" s="44"/>
      <c r="H195" s="240">
        <f t="shared" si="8"/>
        <v>0</v>
      </c>
      <c r="I195" s="291"/>
      <c r="J195" s="291"/>
      <c r="K195" s="291"/>
      <c r="L195" s="291"/>
      <c r="M195" s="291"/>
      <c r="N195" s="291"/>
      <c r="O195" s="294"/>
    </row>
    <row r="196" spans="1:15" ht="17.25" x14ac:dyDescent="0.3">
      <c r="A196" s="584"/>
      <c r="B196" s="548"/>
      <c r="C196" s="445"/>
      <c r="D196" s="236" t="s">
        <v>4</v>
      </c>
      <c r="E196" s="237">
        <f>SUM(E190:E195)</f>
        <v>0</v>
      </c>
      <c r="F196" s="279"/>
      <c r="G196" s="355" t="s">
        <v>22</v>
      </c>
      <c r="H196" s="221">
        <f>SUM(H190:H195)</f>
        <v>0</v>
      </c>
      <c r="I196" s="587"/>
      <c r="J196" s="587"/>
      <c r="K196" s="291"/>
      <c r="L196" s="291"/>
      <c r="M196" s="291"/>
      <c r="N196" s="291"/>
      <c r="O196" s="294"/>
    </row>
    <row r="197" spans="1:15" ht="17.25" x14ac:dyDescent="0.3">
      <c r="A197" s="584"/>
      <c r="B197" s="356" t="s">
        <v>314</v>
      </c>
      <c r="C197" s="357"/>
      <c r="D197" s="82" t="s">
        <v>314</v>
      </c>
      <c r="E197" s="285"/>
      <c r="F197" s="286"/>
      <c r="G197" s="280"/>
      <c r="H197" s="85">
        <f>E197*G197</f>
        <v>0</v>
      </c>
      <c r="I197" s="358"/>
      <c r="J197" s="358"/>
      <c r="K197" s="291"/>
      <c r="L197" s="291"/>
      <c r="M197" s="291"/>
      <c r="N197" s="291"/>
      <c r="O197" s="294"/>
    </row>
    <row r="198" spans="1:15" ht="17.25" x14ac:dyDescent="0.3">
      <c r="A198" s="584"/>
      <c r="B198" s="356" t="s">
        <v>339</v>
      </c>
      <c r="C198" s="357"/>
      <c r="D198" s="82" t="s">
        <v>339</v>
      </c>
      <c r="E198" s="285"/>
      <c r="F198" s="286"/>
      <c r="G198" s="280"/>
      <c r="H198" s="85">
        <f t="shared" ref="H198:H199" si="9">E198*G198</f>
        <v>0</v>
      </c>
      <c r="I198" s="358"/>
      <c r="J198" s="358"/>
      <c r="K198" s="291"/>
      <c r="L198" s="291"/>
      <c r="M198" s="291"/>
      <c r="N198" s="291"/>
      <c r="O198" s="294"/>
    </row>
    <row r="199" spans="1:15" ht="28.9" customHeight="1" x14ac:dyDescent="0.3">
      <c r="A199" s="584"/>
      <c r="B199" s="359" t="s">
        <v>313</v>
      </c>
      <c r="C199" s="357"/>
      <c r="D199" s="236" t="s">
        <v>313</v>
      </c>
      <c r="E199" s="287"/>
      <c r="F199" s="288"/>
      <c r="G199" s="282"/>
      <c r="H199" s="85">
        <f t="shared" si="9"/>
        <v>0</v>
      </c>
      <c r="I199" s="358"/>
      <c r="J199" s="358"/>
      <c r="K199" s="291"/>
      <c r="L199" s="291"/>
      <c r="M199" s="291"/>
      <c r="N199" s="291"/>
      <c r="O199" s="294"/>
    </row>
    <row r="200" spans="1:15" ht="28.9" customHeight="1" x14ac:dyDescent="0.5">
      <c r="A200" s="584"/>
      <c r="B200" s="589" t="s">
        <v>316</v>
      </c>
      <c r="C200" s="589"/>
      <c r="D200" s="589"/>
      <c r="E200" s="589"/>
      <c r="F200" s="589"/>
      <c r="G200" s="589"/>
      <c r="H200" s="263">
        <f>SUM(H175,H182,H189,H196,H197:H199)</f>
        <v>0</v>
      </c>
      <c r="I200" s="358"/>
      <c r="J200" s="358"/>
      <c r="K200" s="291"/>
      <c r="L200" s="291"/>
      <c r="M200" s="291"/>
      <c r="N200" s="291"/>
      <c r="O200" s="294"/>
    </row>
    <row r="201" spans="1:15" ht="18" thickBot="1" x14ac:dyDescent="0.35">
      <c r="A201" s="360"/>
      <c r="B201" s="306"/>
      <c r="C201" s="307"/>
      <c r="D201" s="244"/>
      <c r="E201" s="245"/>
      <c r="F201" s="255"/>
      <c r="G201" s="361"/>
      <c r="H201" s="256"/>
      <c r="I201" s="358"/>
      <c r="J201" s="358"/>
      <c r="K201" s="291"/>
      <c r="L201" s="291"/>
      <c r="M201" s="291"/>
      <c r="N201" s="291"/>
      <c r="O201" s="294"/>
    </row>
    <row r="202" spans="1:15" ht="14.45" customHeight="1" x14ac:dyDescent="0.25">
      <c r="A202" s="583" t="s">
        <v>309</v>
      </c>
      <c r="B202" s="547" t="s">
        <v>304</v>
      </c>
      <c r="C202" s="444"/>
      <c r="D202" s="218"/>
      <c r="E202" s="219"/>
      <c r="F202" s="585"/>
      <c r="G202" s="218"/>
      <c r="H202" s="239">
        <f>G202*E202</f>
        <v>0</v>
      </c>
      <c r="I202" s="291"/>
      <c r="J202" s="291"/>
      <c r="K202" s="291"/>
      <c r="L202" s="291"/>
      <c r="M202" s="291"/>
      <c r="N202" s="291"/>
      <c r="O202" s="294"/>
    </row>
    <row r="203" spans="1:15" x14ac:dyDescent="0.25">
      <c r="A203" s="584"/>
      <c r="B203" s="548"/>
      <c r="C203" s="445"/>
      <c r="D203" s="44"/>
      <c r="E203" s="45"/>
      <c r="F203" s="586"/>
      <c r="G203" s="44"/>
      <c r="H203" s="240">
        <f t="shared" ref="H203:H207" si="10">G203*E203</f>
        <v>0</v>
      </c>
      <c r="I203" s="291"/>
      <c r="J203" s="291"/>
      <c r="K203" s="291"/>
      <c r="L203" s="291"/>
      <c r="M203" s="291"/>
      <c r="N203" s="291"/>
      <c r="O203" s="294"/>
    </row>
    <row r="204" spans="1:15" x14ac:dyDescent="0.25">
      <c r="A204" s="584"/>
      <c r="B204" s="548"/>
      <c r="C204" s="445"/>
      <c r="D204" s="44"/>
      <c r="E204" s="45"/>
      <c r="F204" s="586"/>
      <c r="G204" s="44"/>
      <c r="H204" s="240">
        <f t="shared" si="10"/>
        <v>0</v>
      </c>
      <c r="I204" s="291"/>
      <c r="J204" s="291"/>
      <c r="K204" s="291"/>
      <c r="L204" s="291"/>
      <c r="M204" s="291"/>
      <c r="N204" s="291"/>
      <c r="O204" s="294"/>
    </row>
    <row r="205" spans="1:15" x14ac:dyDescent="0.25">
      <c r="A205" s="584"/>
      <c r="B205" s="548"/>
      <c r="C205" s="445"/>
      <c r="D205" s="44"/>
      <c r="E205" s="45"/>
      <c r="F205" s="586"/>
      <c r="G205" s="44"/>
      <c r="H205" s="240">
        <f t="shared" si="10"/>
        <v>0</v>
      </c>
      <c r="I205" s="291"/>
      <c r="J205" s="291"/>
      <c r="K205" s="291"/>
      <c r="L205" s="291"/>
      <c r="M205" s="291"/>
      <c r="N205" s="291"/>
      <c r="O205" s="294"/>
    </row>
    <row r="206" spans="1:15" x14ac:dyDescent="0.25">
      <c r="A206" s="584"/>
      <c r="B206" s="548"/>
      <c r="C206" s="445"/>
      <c r="D206" s="44"/>
      <c r="E206" s="45"/>
      <c r="F206" s="586"/>
      <c r="G206" s="44"/>
      <c r="H206" s="240">
        <f t="shared" si="10"/>
        <v>0</v>
      </c>
      <c r="I206" s="291"/>
      <c r="J206" s="291"/>
      <c r="K206" s="291"/>
      <c r="L206" s="291"/>
      <c r="M206" s="291"/>
      <c r="N206" s="291"/>
      <c r="O206" s="294"/>
    </row>
    <row r="207" spans="1:15" x14ac:dyDescent="0.25">
      <c r="A207" s="584"/>
      <c r="B207" s="548"/>
      <c r="C207" s="445"/>
      <c r="D207" s="44"/>
      <c r="E207" s="45"/>
      <c r="F207" s="586"/>
      <c r="G207" s="44"/>
      <c r="H207" s="240">
        <f t="shared" si="10"/>
        <v>0</v>
      </c>
      <c r="I207" s="291"/>
      <c r="J207" s="291"/>
      <c r="K207" s="291"/>
      <c r="L207" s="291"/>
      <c r="M207" s="291"/>
      <c r="N207" s="291"/>
      <c r="O207" s="294"/>
    </row>
    <row r="208" spans="1:15" ht="17.25" x14ac:dyDescent="0.3">
      <c r="A208" s="584"/>
      <c r="B208" s="549"/>
      <c r="C208" s="446"/>
      <c r="D208" s="82" t="s">
        <v>4</v>
      </c>
      <c r="E208" s="32">
        <f>SUM(E202:E207)</f>
        <v>0</v>
      </c>
      <c r="F208" s="278"/>
      <c r="G208" s="354" t="s">
        <v>22</v>
      </c>
      <c r="H208" s="220">
        <f>SUM(H202:H207)</f>
        <v>0</v>
      </c>
      <c r="I208" s="587"/>
      <c r="J208" s="587"/>
      <c r="K208" s="291"/>
      <c r="L208" s="291"/>
      <c r="M208" s="291"/>
      <c r="N208" s="291"/>
      <c r="O208" s="294"/>
    </row>
    <row r="209" spans="1:15" x14ac:dyDescent="0.25">
      <c r="A209" s="584"/>
      <c r="B209" s="573" t="s">
        <v>305</v>
      </c>
      <c r="C209" s="479"/>
      <c r="D209" s="44"/>
      <c r="E209" s="45"/>
      <c r="F209" s="588"/>
      <c r="G209" s="44"/>
      <c r="H209" s="240">
        <f>G209*E209</f>
        <v>0</v>
      </c>
      <c r="I209" s="291"/>
      <c r="J209" s="291"/>
      <c r="K209" s="291"/>
      <c r="L209" s="291"/>
      <c r="M209" s="291"/>
      <c r="N209" s="291"/>
      <c r="O209" s="294"/>
    </row>
    <row r="210" spans="1:15" x14ac:dyDescent="0.25">
      <c r="A210" s="584"/>
      <c r="B210" s="548"/>
      <c r="C210" s="445"/>
      <c r="D210" s="44"/>
      <c r="E210" s="45"/>
      <c r="F210" s="586"/>
      <c r="G210" s="44"/>
      <c r="H210" s="240">
        <f t="shared" ref="H210:H214" si="11">G210*E210</f>
        <v>0</v>
      </c>
      <c r="I210" s="291"/>
      <c r="J210" s="291"/>
      <c r="K210" s="291"/>
      <c r="L210" s="291"/>
      <c r="M210" s="291"/>
      <c r="N210" s="291"/>
      <c r="O210" s="294"/>
    </row>
    <row r="211" spans="1:15" x14ac:dyDescent="0.25">
      <c r="A211" s="584"/>
      <c r="B211" s="548"/>
      <c r="C211" s="445"/>
      <c r="D211" s="44"/>
      <c r="E211" s="45"/>
      <c r="F211" s="586"/>
      <c r="G211" s="44"/>
      <c r="H211" s="240">
        <f t="shared" si="11"/>
        <v>0</v>
      </c>
      <c r="I211" s="291"/>
      <c r="J211" s="291"/>
      <c r="K211" s="291"/>
      <c r="L211" s="291"/>
      <c r="M211" s="291"/>
      <c r="N211" s="291"/>
      <c r="O211" s="294"/>
    </row>
    <row r="212" spans="1:15" x14ac:dyDescent="0.25">
      <c r="A212" s="584"/>
      <c r="B212" s="548"/>
      <c r="C212" s="445"/>
      <c r="D212" s="44"/>
      <c r="E212" s="45"/>
      <c r="F212" s="586"/>
      <c r="G212" s="44"/>
      <c r="H212" s="240">
        <f t="shared" si="11"/>
        <v>0</v>
      </c>
      <c r="I212" s="291"/>
      <c r="J212" s="291"/>
      <c r="K212" s="291"/>
      <c r="L212" s="291"/>
      <c r="M212" s="291"/>
      <c r="N212" s="291"/>
      <c r="O212" s="294"/>
    </row>
    <row r="213" spans="1:15" x14ac:dyDescent="0.25">
      <c r="A213" s="584"/>
      <c r="B213" s="548"/>
      <c r="C213" s="445"/>
      <c r="D213" s="44"/>
      <c r="E213" s="45"/>
      <c r="F213" s="586"/>
      <c r="G213" s="44"/>
      <c r="H213" s="240">
        <f t="shared" si="11"/>
        <v>0</v>
      </c>
      <c r="I213" s="291"/>
      <c r="J213" s="291"/>
      <c r="K213" s="291"/>
      <c r="L213" s="291"/>
      <c r="M213" s="291"/>
      <c r="N213" s="291"/>
      <c r="O213" s="294"/>
    </row>
    <row r="214" spans="1:15" x14ac:dyDescent="0.25">
      <c r="A214" s="584"/>
      <c r="B214" s="548"/>
      <c r="C214" s="445"/>
      <c r="D214" s="44"/>
      <c r="E214" s="45"/>
      <c r="F214" s="586"/>
      <c r="G214" s="44"/>
      <c r="H214" s="240">
        <f t="shared" si="11"/>
        <v>0</v>
      </c>
      <c r="I214" s="291"/>
      <c r="J214" s="291"/>
      <c r="K214" s="291"/>
      <c r="L214" s="291"/>
      <c r="M214" s="291"/>
      <c r="N214" s="291"/>
      <c r="O214" s="294"/>
    </row>
    <row r="215" spans="1:15" ht="17.25" x14ac:dyDescent="0.3">
      <c r="A215" s="584"/>
      <c r="B215" s="549"/>
      <c r="C215" s="446"/>
      <c r="D215" s="82" t="s">
        <v>4</v>
      </c>
      <c r="E215" s="32">
        <f>SUM(E209:E214)</f>
        <v>0</v>
      </c>
      <c r="F215" s="278"/>
      <c r="G215" s="354" t="s">
        <v>22</v>
      </c>
      <c r="H215" s="220">
        <f>SUM(H209:H214)</f>
        <v>0</v>
      </c>
      <c r="I215" s="587"/>
      <c r="J215" s="587"/>
      <c r="K215" s="291"/>
      <c r="L215" s="291"/>
      <c r="M215" s="291"/>
      <c r="N215" s="291"/>
      <c r="O215" s="294"/>
    </row>
    <row r="216" spans="1:15" x14ac:dyDescent="0.25">
      <c r="A216" s="584"/>
      <c r="B216" s="573" t="s">
        <v>306</v>
      </c>
      <c r="C216" s="479"/>
      <c r="D216" s="44"/>
      <c r="E216" s="45"/>
      <c r="F216" s="588"/>
      <c r="G216" s="44"/>
      <c r="H216" s="240">
        <f>G216*E216</f>
        <v>0</v>
      </c>
      <c r="I216" s="291"/>
      <c r="J216" s="291"/>
      <c r="K216" s="291"/>
      <c r="L216" s="291"/>
      <c r="M216" s="291"/>
      <c r="N216" s="291"/>
      <c r="O216" s="294"/>
    </row>
    <row r="217" spans="1:15" x14ac:dyDescent="0.25">
      <c r="A217" s="584"/>
      <c r="B217" s="548"/>
      <c r="C217" s="445"/>
      <c r="D217" s="44"/>
      <c r="E217" s="45"/>
      <c r="F217" s="586"/>
      <c r="G217" s="44"/>
      <c r="H217" s="240">
        <f t="shared" ref="H217:H221" si="12">G217*E217</f>
        <v>0</v>
      </c>
      <c r="I217" s="291"/>
      <c r="J217" s="291"/>
      <c r="K217" s="291"/>
      <c r="L217" s="291"/>
      <c r="M217" s="291"/>
      <c r="N217" s="291"/>
      <c r="O217" s="294"/>
    </row>
    <row r="218" spans="1:15" x14ac:dyDescent="0.25">
      <c r="A218" s="584"/>
      <c r="B218" s="548"/>
      <c r="C218" s="445"/>
      <c r="D218" s="44"/>
      <c r="E218" s="45"/>
      <c r="F218" s="586"/>
      <c r="G218" s="44"/>
      <c r="H218" s="240">
        <f t="shared" si="12"/>
        <v>0</v>
      </c>
      <c r="I218" s="291"/>
      <c r="J218" s="291"/>
      <c r="K218" s="291"/>
      <c r="L218" s="291"/>
      <c r="M218" s="291"/>
      <c r="N218" s="291"/>
      <c r="O218" s="294"/>
    </row>
    <row r="219" spans="1:15" x14ac:dyDescent="0.25">
      <c r="A219" s="584"/>
      <c r="B219" s="548"/>
      <c r="C219" s="445"/>
      <c r="D219" s="44"/>
      <c r="E219" s="45"/>
      <c r="F219" s="586"/>
      <c r="G219" s="44"/>
      <c r="H219" s="240">
        <f t="shared" si="12"/>
        <v>0</v>
      </c>
      <c r="I219" s="291"/>
      <c r="J219" s="291"/>
      <c r="K219" s="291"/>
      <c r="L219" s="291"/>
      <c r="M219" s="291"/>
      <c r="N219" s="291"/>
      <c r="O219" s="294"/>
    </row>
    <row r="220" spans="1:15" x14ac:dyDescent="0.25">
      <c r="A220" s="584"/>
      <c r="B220" s="548"/>
      <c r="C220" s="445"/>
      <c r="D220" s="44"/>
      <c r="E220" s="45"/>
      <c r="F220" s="586"/>
      <c r="G220" s="44"/>
      <c r="H220" s="240">
        <f t="shared" si="12"/>
        <v>0</v>
      </c>
      <c r="I220" s="291"/>
      <c r="J220" s="291"/>
      <c r="K220" s="291"/>
      <c r="L220" s="291"/>
      <c r="M220" s="291"/>
      <c r="N220" s="291"/>
      <c r="O220" s="294"/>
    </row>
    <row r="221" spans="1:15" x14ac:dyDescent="0.25">
      <c r="A221" s="584"/>
      <c r="B221" s="548"/>
      <c r="C221" s="445"/>
      <c r="D221" s="44"/>
      <c r="E221" s="45"/>
      <c r="F221" s="586"/>
      <c r="G221" s="44"/>
      <c r="H221" s="240">
        <f t="shared" si="12"/>
        <v>0</v>
      </c>
      <c r="I221" s="291"/>
      <c r="J221" s="291"/>
      <c r="K221" s="291"/>
      <c r="L221" s="291"/>
      <c r="M221" s="291"/>
      <c r="N221" s="291"/>
      <c r="O221" s="294"/>
    </row>
    <row r="222" spans="1:15" ht="17.25" x14ac:dyDescent="0.3">
      <c r="A222" s="584"/>
      <c r="B222" s="549"/>
      <c r="C222" s="446"/>
      <c r="D222" s="82" t="s">
        <v>4</v>
      </c>
      <c r="E222" s="32">
        <f>SUM(E216:E221)</f>
        <v>0</v>
      </c>
      <c r="F222" s="278"/>
      <c r="G222" s="354" t="s">
        <v>22</v>
      </c>
      <c r="H222" s="220">
        <f>SUM(H216:H221)</f>
        <v>0</v>
      </c>
      <c r="I222" s="587"/>
      <c r="J222" s="587"/>
      <c r="K222" s="291"/>
      <c r="L222" s="291"/>
      <c r="M222" s="291"/>
      <c r="N222" s="291"/>
      <c r="O222" s="294"/>
    </row>
    <row r="223" spans="1:15" x14ac:dyDescent="0.25">
      <c r="A223" s="584"/>
      <c r="B223" s="573" t="s">
        <v>307</v>
      </c>
      <c r="C223" s="479"/>
      <c r="D223" s="44"/>
      <c r="E223" s="45"/>
      <c r="F223" s="588"/>
      <c r="G223" s="44"/>
      <c r="H223" s="240">
        <f>G223*E223</f>
        <v>0</v>
      </c>
      <c r="I223" s="291"/>
      <c r="J223" s="291"/>
      <c r="K223" s="291"/>
      <c r="L223" s="291"/>
      <c r="M223" s="291"/>
      <c r="N223" s="291"/>
      <c r="O223" s="294"/>
    </row>
    <row r="224" spans="1:15" x14ac:dyDescent="0.25">
      <c r="A224" s="584"/>
      <c r="B224" s="548"/>
      <c r="C224" s="445"/>
      <c r="D224" s="44"/>
      <c r="E224" s="45"/>
      <c r="F224" s="586"/>
      <c r="G224" s="44"/>
      <c r="H224" s="240">
        <f t="shared" ref="H224:H228" si="13">G224*E224</f>
        <v>0</v>
      </c>
      <c r="I224" s="291"/>
      <c r="J224" s="291"/>
      <c r="K224" s="291"/>
      <c r="L224" s="291"/>
      <c r="M224" s="291"/>
      <c r="N224" s="291"/>
      <c r="O224" s="294"/>
    </row>
    <row r="225" spans="1:15" x14ac:dyDescent="0.25">
      <c r="A225" s="584"/>
      <c r="B225" s="548"/>
      <c r="C225" s="445"/>
      <c r="D225" s="44"/>
      <c r="E225" s="45"/>
      <c r="F225" s="586"/>
      <c r="G225" s="44"/>
      <c r="H225" s="240">
        <f t="shared" si="13"/>
        <v>0</v>
      </c>
      <c r="I225" s="291"/>
      <c r="J225" s="291"/>
      <c r="K225" s="291"/>
      <c r="L225" s="291"/>
      <c r="M225" s="291"/>
      <c r="N225" s="291"/>
      <c r="O225" s="294"/>
    </row>
    <row r="226" spans="1:15" x14ac:dyDescent="0.25">
      <c r="A226" s="584"/>
      <c r="B226" s="548"/>
      <c r="C226" s="445"/>
      <c r="D226" s="44"/>
      <c r="E226" s="45"/>
      <c r="F226" s="586"/>
      <c r="G226" s="44"/>
      <c r="H226" s="240">
        <f t="shared" si="13"/>
        <v>0</v>
      </c>
      <c r="I226" s="291"/>
      <c r="J226" s="291"/>
      <c r="K226" s="291"/>
      <c r="L226" s="291"/>
      <c r="M226" s="291"/>
      <c r="N226" s="291"/>
      <c r="O226" s="294"/>
    </row>
    <row r="227" spans="1:15" x14ac:dyDescent="0.25">
      <c r="A227" s="584"/>
      <c r="B227" s="548"/>
      <c r="C227" s="445"/>
      <c r="D227" s="44"/>
      <c r="E227" s="45"/>
      <c r="F227" s="586"/>
      <c r="G227" s="44"/>
      <c r="H227" s="240">
        <f t="shared" si="13"/>
        <v>0</v>
      </c>
      <c r="I227" s="291"/>
      <c r="J227" s="291"/>
      <c r="K227" s="291"/>
      <c r="L227" s="291"/>
      <c r="M227" s="291"/>
      <c r="N227" s="291"/>
      <c r="O227" s="294"/>
    </row>
    <row r="228" spans="1:15" ht="15" customHeight="1" x14ac:dyDescent="0.25">
      <c r="A228" s="584"/>
      <c r="B228" s="548"/>
      <c r="C228" s="445"/>
      <c r="D228" s="44"/>
      <c r="E228" s="45"/>
      <c r="F228" s="586"/>
      <c r="G228" s="44"/>
      <c r="H228" s="240">
        <f t="shared" si="13"/>
        <v>0</v>
      </c>
      <c r="I228" s="291"/>
      <c r="J228" s="291"/>
      <c r="K228" s="291"/>
      <c r="L228" s="291"/>
      <c r="M228" s="291"/>
      <c r="N228" s="291"/>
      <c r="O228" s="294"/>
    </row>
    <row r="229" spans="1:15" ht="17.25" x14ac:dyDescent="0.3">
      <c r="A229" s="584"/>
      <c r="B229" s="548"/>
      <c r="C229" s="445"/>
      <c r="D229" s="236" t="s">
        <v>4</v>
      </c>
      <c r="E229" s="237">
        <f>SUM(E223:E228)</f>
        <v>0</v>
      </c>
      <c r="F229" s="279"/>
      <c r="G229" s="355" t="s">
        <v>22</v>
      </c>
      <c r="H229" s="221">
        <f>SUM(H223:H228)</f>
        <v>0</v>
      </c>
      <c r="I229" s="587"/>
      <c r="J229" s="587"/>
      <c r="K229" s="291"/>
      <c r="L229" s="291"/>
      <c r="M229" s="291"/>
      <c r="N229" s="291"/>
      <c r="O229" s="294"/>
    </row>
    <row r="230" spans="1:15" ht="17.25" x14ac:dyDescent="0.3">
      <c r="A230" s="584"/>
      <c r="B230" s="356" t="s">
        <v>314</v>
      </c>
      <c r="C230" s="357"/>
      <c r="D230" s="82" t="s">
        <v>314</v>
      </c>
      <c r="E230" s="285"/>
      <c r="F230" s="286"/>
      <c r="G230" s="280"/>
      <c r="H230" s="85">
        <f>E230*G230</f>
        <v>0</v>
      </c>
      <c r="I230" s="358"/>
      <c r="J230" s="358"/>
      <c r="K230" s="291"/>
      <c r="L230" s="291"/>
      <c r="M230" s="291"/>
      <c r="N230" s="291"/>
      <c r="O230" s="294"/>
    </row>
    <row r="231" spans="1:15" ht="17.25" x14ac:dyDescent="0.3">
      <c r="A231" s="584"/>
      <c r="B231" s="356" t="s">
        <v>339</v>
      </c>
      <c r="C231" s="357"/>
      <c r="D231" s="82" t="s">
        <v>339</v>
      </c>
      <c r="E231" s="285"/>
      <c r="F231" s="286"/>
      <c r="G231" s="280"/>
      <c r="H231" s="85">
        <f t="shared" ref="H231:H232" si="14">E231*G231</f>
        <v>0</v>
      </c>
      <c r="I231" s="358"/>
      <c r="J231" s="358"/>
      <c r="K231" s="291"/>
      <c r="L231" s="291"/>
      <c r="M231" s="291"/>
      <c r="N231" s="291"/>
      <c r="O231" s="294"/>
    </row>
    <row r="232" spans="1:15" ht="31.9" customHeight="1" x14ac:dyDescent="0.3">
      <c r="A232" s="584"/>
      <c r="B232" s="359" t="s">
        <v>313</v>
      </c>
      <c r="C232" s="357"/>
      <c r="D232" s="236" t="s">
        <v>313</v>
      </c>
      <c r="E232" s="287"/>
      <c r="F232" s="288"/>
      <c r="G232" s="282"/>
      <c r="H232" s="85">
        <f t="shared" si="14"/>
        <v>0</v>
      </c>
      <c r="I232" s="358"/>
      <c r="J232" s="358"/>
      <c r="K232" s="291"/>
      <c r="L232" s="291"/>
      <c r="M232" s="291"/>
      <c r="N232" s="291"/>
      <c r="O232" s="294"/>
    </row>
    <row r="233" spans="1:15" ht="32.25" x14ac:dyDescent="0.5">
      <c r="A233" s="584"/>
      <c r="B233" s="589" t="s">
        <v>317</v>
      </c>
      <c r="C233" s="589"/>
      <c r="D233" s="589"/>
      <c r="E233" s="589"/>
      <c r="F233" s="589"/>
      <c r="G233" s="589"/>
      <c r="H233" s="263">
        <f>SUM(H208,H215,H222,H229,H230:H232)</f>
        <v>0</v>
      </c>
      <c r="I233" s="358"/>
      <c r="J233" s="358"/>
      <c r="K233" s="291"/>
      <c r="L233" s="291"/>
      <c r="M233" s="291"/>
      <c r="N233" s="291"/>
      <c r="O233" s="294"/>
    </row>
    <row r="234" spans="1:15" ht="18" thickBot="1" x14ac:dyDescent="0.35">
      <c r="A234" s="360"/>
      <c r="B234" s="306"/>
      <c r="C234" s="307"/>
      <c r="D234" s="244"/>
      <c r="E234" s="245"/>
      <c r="F234" s="255"/>
      <c r="G234" s="361"/>
      <c r="H234" s="256"/>
      <c r="I234" s="358"/>
      <c r="J234" s="358"/>
      <c r="K234" s="291"/>
      <c r="L234" s="291"/>
      <c r="M234" s="291"/>
      <c r="N234" s="291"/>
      <c r="O234" s="294"/>
    </row>
    <row r="235" spans="1:15" ht="14.45" customHeight="1" x14ac:dyDescent="0.25">
      <c r="A235" s="583" t="s">
        <v>310</v>
      </c>
      <c r="B235" s="547" t="s">
        <v>304</v>
      </c>
      <c r="C235" s="444"/>
      <c r="D235" s="218"/>
      <c r="E235" s="219"/>
      <c r="F235" s="585"/>
      <c r="G235" s="218"/>
      <c r="H235" s="239">
        <f>G235*E235</f>
        <v>0</v>
      </c>
      <c r="I235" s="291"/>
      <c r="J235" s="291"/>
      <c r="K235" s="291"/>
      <c r="L235" s="291"/>
      <c r="M235" s="291"/>
      <c r="N235" s="291"/>
      <c r="O235" s="294"/>
    </row>
    <row r="236" spans="1:15" x14ac:dyDescent="0.25">
      <c r="A236" s="584"/>
      <c r="B236" s="548"/>
      <c r="C236" s="445"/>
      <c r="D236" s="44"/>
      <c r="E236" s="45"/>
      <c r="F236" s="586"/>
      <c r="G236" s="44"/>
      <c r="H236" s="240">
        <f t="shared" ref="H236:H240" si="15">G236*E236</f>
        <v>0</v>
      </c>
      <c r="I236" s="291"/>
      <c r="J236" s="291"/>
      <c r="K236" s="291"/>
      <c r="L236" s="291"/>
      <c r="M236" s="291"/>
      <c r="N236" s="291"/>
      <c r="O236" s="294"/>
    </row>
    <row r="237" spans="1:15" x14ac:dyDescent="0.25">
      <c r="A237" s="584"/>
      <c r="B237" s="548"/>
      <c r="C237" s="445"/>
      <c r="D237" s="44"/>
      <c r="E237" s="45"/>
      <c r="F237" s="586"/>
      <c r="G237" s="44"/>
      <c r="H237" s="240">
        <f t="shared" si="15"/>
        <v>0</v>
      </c>
      <c r="I237" s="291"/>
      <c r="J237" s="291"/>
      <c r="K237" s="291"/>
      <c r="L237" s="291"/>
      <c r="M237" s="291"/>
      <c r="N237" s="291"/>
      <c r="O237" s="294"/>
    </row>
    <row r="238" spans="1:15" x14ac:dyDescent="0.25">
      <c r="A238" s="584"/>
      <c r="B238" s="548"/>
      <c r="C238" s="445"/>
      <c r="D238" s="44"/>
      <c r="E238" s="45"/>
      <c r="F238" s="586"/>
      <c r="G238" s="44"/>
      <c r="H238" s="240">
        <f t="shared" si="15"/>
        <v>0</v>
      </c>
      <c r="I238" s="291"/>
      <c r="J238" s="291"/>
      <c r="K238" s="291"/>
      <c r="L238" s="291"/>
      <c r="M238" s="291"/>
      <c r="N238" s="291"/>
      <c r="O238" s="294"/>
    </row>
    <row r="239" spans="1:15" x14ac:dyDescent="0.25">
      <c r="A239" s="584"/>
      <c r="B239" s="548"/>
      <c r="C239" s="445"/>
      <c r="D239" s="44"/>
      <c r="E239" s="45"/>
      <c r="F239" s="586"/>
      <c r="G239" s="44"/>
      <c r="H239" s="240">
        <f t="shared" si="15"/>
        <v>0</v>
      </c>
      <c r="I239" s="291"/>
      <c r="J239" s="291"/>
      <c r="K239" s="291"/>
      <c r="L239" s="291"/>
      <c r="M239" s="291"/>
      <c r="N239" s="291"/>
      <c r="O239" s="294"/>
    </row>
    <row r="240" spans="1:15" x14ac:dyDescent="0.25">
      <c r="A240" s="584"/>
      <c r="B240" s="548"/>
      <c r="C240" s="445"/>
      <c r="D240" s="44"/>
      <c r="E240" s="45"/>
      <c r="F240" s="586"/>
      <c r="G240" s="44"/>
      <c r="H240" s="240">
        <f t="shared" si="15"/>
        <v>0</v>
      </c>
      <c r="I240" s="291"/>
      <c r="J240" s="291"/>
      <c r="K240" s="291"/>
      <c r="L240" s="291"/>
      <c r="M240" s="291"/>
      <c r="N240" s="291"/>
      <c r="O240" s="294"/>
    </row>
    <row r="241" spans="1:15" ht="17.25" x14ac:dyDescent="0.3">
      <c r="A241" s="584"/>
      <c r="B241" s="549"/>
      <c r="C241" s="446"/>
      <c r="D241" s="82" t="s">
        <v>4</v>
      </c>
      <c r="E241" s="32">
        <f>SUM(E235:E240)</f>
        <v>0</v>
      </c>
      <c r="F241" s="278"/>
      <c r="G241" s="354" t="s">
        <v>22</v>
      </c>
      <c r="H241" s="220">
        <f>SUM(H235:H240)</f>
        <v>0</v>
      </c>
      <c r="I241" s="587"/>
      <c r="J241" s="587"/>
      <c r="K241" s="291"/>
      <c r="L241" s="291"/>
      <c r="M241" s="291"/>
      <c r="N241" s="291"/>
      <c r="O241" s="294"/>
    </row>
    <row r="242" spans="1:15" x14ac:dyDescent="0.25">
      <c r="A242" s="584"/>
      <c r="B242" s="573" t="s">
        <v>305</v>
      </c>
      <c r="C242" s="479"/>
      <c r="D242" s="44"/>
      <c r="E242" s="45"/>
      <c r="F242" s="588"/>
      <c r="G242" s="44"/>
      <c r="H242" s="240">
        <f>G242*E242</f>
        <v>0</v>
      </c>
      <c r="I242" s="291"/>
      <c r="J242" s="291"/>
      <c r="K242" s="291"/>
      <c r="L242" s="291"/>
      <c r="M242" s="291"/>
      <c r="N242" s="291"/>
      <c r="O242" s="294"/>
    </row>
    <row r="243" spans="1:15" x14ac:dyDescent="0.25">
      <c r="A243" s="584"/>
      <c r="B243" s="548"/>
      <c r="C243" s="445"/>
      <c r="D243" s="44"/>
      <c r="E243" s="45"/>
      <c r="F243" s="586"/>
      <c r="G243" s="44"/>
      <c r="H243" s="240">
        <f t="shared" ref="H243:H247" si="16">G243*E243</f>
        <v>0</v>
      </c>
      <c r="I243" s="291"/>
      <c r="J243" s="291"/>
      <c r="K243" s="291"/>
      <c r="L243" s="291"/>
      <c r="M243" s="291"/>
      <c r="N243" s="291"/>
      <c r="O243" s="294"/>
    </row>
    <row r="244" spans="1:15" x14ac:dyDescent="0.25">
      <c r="A244" s="584"/>
      <c r="B244" s="548"/>
      <c r="C244" s="445"/>
      <c r="D244" s="44"/>
      <c r="E244" s="45"/>
      <c r="F244" s="586"/>
      <c r="G244" s="44"/>
      <c r="H244" s="240">
        <f t="shared" si="16"/>
        <v>0</v>
      </c>
      <c r="I244" s="291"/>
      <c r="J244" s="291"/>
      <c r="K244" s="291"/>
      <c r="L244" s="291"/>
      <c r="M244" s="291"/>
      <c r="N244" s="291"/>
      <c r="O244" s="294"/>
    </row>
    <row r="245" spans="1:15" x14ac:dyDescent="0.25">
      <c r="A245" s="584"/>
      <c r="B245" s="548"/>
      <c r="C245" s="445"/>
      <c r="D245" s="44"/>
      <c r="E245" s="45"/>
      <c r="F245" s="586"/>
      <c r="G245" s="44"/>
      <c r="H245" s="240">
        <f t="shared" si="16"/>
        <v>0</v>
      </c>
      <c r="I245" s="291"/>
      <c r="J245" s="291"/>
      <c r="K245" s="291"/>
      <c r="L245" s="291"/>
      <c r="M245" s="291"/>
      <c r="N245" s="291"/>
      <c r="O245" s="294"/>
    </row>
    <row r="246" spans="1:15" x14ac:dyDescent="0.25">
      <c r="A246" s="584"/>
      <c r="B246" s="548"/>
      <c r="C246" s="445"/>
      <c r="D246" s="44"/>
      <c r="E246" s="45"/>
      <c r="F246" s="586"/>
      <c r="G246" s="44"/>
      <c r="H246" s="240">
        <f t="shared" si="16"/>
        <v>0</v>
      </c>
      <c r="I246" s="291"/>
      <c r="J246" s="291"/>
      <c r="K246" s="291"/>
      <c r="L246" s="291"/>
      <c r="M246" s="291"/>
      <c r="N246" s="291"/>
      <c r="O246" s="294"/>
    </row>
    <row r="247" spans="1:15" x14ac:dyDescent="0.25">
      <c r="A247" s="584"/>
      <c r="B247" s="548"/>
      <c r="C247" s="445"/>
      <c r="D247" s="44"/>
      <c r="E247" s="45"/>
      <c r="F247" s="586"/>
      <c r="G247" s="44"/>
      <c r="H247" s="240">
        <f t="shared" si="16"/>
        <v>0</v>
      </c>
      <c r="I247" s="291"/>
      <c r="J247" s="291"/>
      <c r="K247" s="291"/>
      <c r="L247" s="291"/>
      <c r="M247" s="291"/>
      <c r="N247" s="291"/>
      <c r="O247" s="294"/>
    </row>
    <row r="248" spans="1:15" ht="17.25" x14ac:dyDescent="0.3">
      <c r="A248" s="584"/>
      <c r="B248" s="549"/>
      <c r="C248" s="446"/>
      <c r="D248" s="82" t="s">
        <v>4</v>
      </c>
      <c r="E248" s="32">
        <f>SUM(E242:E247)</f>
        <v>0</v>
      </c>
      <c r="F248" s="278"/>
      <c r="G248" s="354" t="s">
        <v>22</v>
      </c>
      <c r="H248" s="220">
        <f>SUM(H242:H247)</f>
        <v>0</v>
      </c>
      <c r="I248" s="587"/>
      <c r="J248" s="587"/>
      <c r="K248" s="291"/>
      <c r="L248" s="291"/>
      <c r="M248" s="291"/>
      <c r="N248" s="291"/>
      <c r="O248" s="294"/>
    </row>
    <row r="249" spans="1:15" x14ac:dyDescent="0.25">
      <c r="A249" s="584"/>
      <c r="B249" s="573" t="s">
        <v>306</v>
      </c>
      <c r="C249" s="479"/>
      <c r="D249" s="44"/>
      <c r="E249" s="45"/>
      <c r="F249" s="588"/>
      <c r="G249" s="44"/>
      <c r="H249" s="240">
        <f>G249*E249</f>
        <v>0</v>
      </c>
      <c r="I249" s="291"/>
      <c r="J249" s="291"/>
      <c r="K249" s="291"/>
      <c r="L249" s="291"/>
      <c r="M249" s="291"/>
      <c r="N249" s="291"/>
      <c r="O249" s="294"/>
    </row>
    <row r="250" spans="1:15" x14ac:dyDescent="0.25">
      <c r="A250" s="584"/>
      <c r="B250" s="548"/>
      <c r="C250" s="445"/>
      <c r="D250" s="44"/>
      <c r="E250" s="45"/>
      <c r="F250" s="586"/>
      <c r="G250" s="44"/>
      <c r="H250" s="240">
        <f t="shared" ref="H250:H254" si="17">G250*E250</f>
        <v>0</v>
      </c>
      <c r="I250" s="291"/>
      <c r="J250" s="291"/>
      <c r="K250" s="291"/>
      <c r="L250" s="291"/>
      <c r="M250" s="291"/>
      <c r="N250" s="291"/>
      <c r="O250" s="294"/>
    </row>
    <row r="251" spans="1:15" x14ac:dyDescent="0.25">
      <c r="A251" s="584"/>
      <c r="B251" s="548"/>
      <c r="C251" s="445"/>
      <c r="D251" s="44"/>
      <c r="E251" s="45"/>
      <c r="F251" s="586"/>
      <c r="G251" s="44"/>
      <c r="H251" s="240">
        <f t="shared" si="17"/>
        <v>0</v>
      </c>
      <c r="I251" s="291"/>
      <c r="J251" s="291"/>
      <c r="K251" s="291"/>
      <c r="L251" s="291"/>
      <c r="M251" s="291"/>
      <c r="N251" s="291"/>
      <c r="O251" s="294"/>
    </row>
    <row r="252" spans="1:15" x14ac:dyDescent="0.25">
      <c r="A252" s="584"/>
      <c r="B252" s="548"/>
      <c r="C252" s="445"/>
      <c r="D252" s="44"/>
      <c r="E252" s="45"/>
      <c r="F252" s="586"/>
      <c r="G252" s="44"/>
      <c r="H252" s="240">
        <f t="shared" si="17"/>
        <v>0</v>
      </c>
      <c r="I252" s="291"/>
      <c r="J252" s="291"/>
      <c r="K252" s="291"/>
      <c r="L252" s="291"/>
      <c r="M252" s="291"/>
      <c r="N252" s="291"/>
      <c r="O252" s="294"/>
    </row>
    <row r="253" spans="1:15" x14ac:dyDescent="0.25">
      <c r="A253" s="584"/>
      <c r="B253" s="548"/>
      <c r="C253" s="445"/>
      <c r="D253" s="44"/>
      <c r="E253" s="45"/>
      <c r="F253" s="586"/>
      <c r="G253" s="44"/>
      <c r="H253" s="240">
        <f t="shared" si="17"/>
        <v>0</v>
      </c>
      <c r="I253" s="291"/>
      <c r="J253" s="291"/>
      <c r="K253" s="291"/>
      <c r="L253" s="291"/>
      <c r="M253" s="291"/>
      <c r="N253" s="291"/>
      <c r="O253" s="294"/>
    </row>
    <row r="254" spans="1:15" x14ac:dyDescent="0.25">
      <c r="A254" s="584"/>
      <c r="B254" s="548"/>
      <c r="C254" s="445"/>
      <c r="D254" s="44"/>
      <c r="E254" s="45"/>
      <c r="F254" s="586"/>
      <c r="G254" s="44"/>
      <c r="H254" s="240">
        <f t="shared" si="17"/>
        <v>0</v>
      </c>
      <c r="I254" s="291"/>
      <c r="J254" s="291"/>
      <c r="K254" s="291"/>
      <c r="L254" s="291"/>
      <c r="M254" s="291"/>
      <c r="N254" s="291"/>
      <c r="O254" s="294"/>
    </row>
    <row r="255" spans="1:15" ht="17.25" x14ac:dyDescent="0.3">
      <c r="A255" s="584"/>
      <c r="B255" s="549"/>
      <c r="C255" s="446"/>
      <c r="D255" s="82" t="s">
        <v>4</v>
      </c>
      <c r="E255" s="32">
        <f>SUM(E249:E254)</f>
        <v>0</v>
      </c>
      <c r="F255" s="278"/>
      <c r="G255" s="354" t="s">
        <v>22</v>
      </c>
      <c r="H255" s="220">
        <f>SUM(H249:H254)</f>
        <v>0</v>
      </c>
      <c r="I255" s="587"/>
      <c r="J255" s="587"/>
      <c r="K255" s="291"/>
      <c r="L255" s="291"/>
      <c r="M255" s="291"/>
      <c r="N255" s="291"/>
      <c r="O255" s="294"/>
    </row>
    <row r="256" spans="1:15" x14ac:dyDescent="0.25">
      <c r="A256" s="584"/>
      <c r="B256" s="573" t="s">
        <v>307</v>
      </c>
      <c r="C256" s="479"/>
      <c r="D256" s="44"/>
      <c r="E256" s="45"/>
      <c r="F256" s="588"/>
      <c r="G256" s="44"/>
      <c r="H256" s="240">
        <f>G256*E256</f>
        <v>0</v>
      </c>
      <c r="I256" s="291"/>
      <c r="J256" s="291"/>
      <c r="K256" s="291"/>
      <c r="L256" s="291"/>
      <c r="M256" s="291"/>
      <c r="N256" s="291"/>
      <c r="O256" s="294"/>
    </row>
    <row r="257" spans="1:15" x14ac:dyDescent="0.25">
      <c r="A257" s="584"/>
      <c r="B257" s="548"/>
      <c r="C257" s="445"/>
      <c r="D257" s="44"/>
      <c r="E257" s="45"/>
      <c r="F257" s="586"/>
      <c r="G257" s="44"/>
      <c r="H257" s="240">
        <f t="shared" ref="H257:H261" si="18">G257*E257</f>
        <v>0</v>
      </c>
      <c r="I257" s="291"/>
      <c r="J257" s="291"/>
      <c r="K257" s="291"/>
      <c r="L257" s="291"/>
      <c r="M257" s="291"/>
      <c r="N257" s="291"/>
      <c r="O257" s="294"/>
    </row>
    <row r="258" spans="1:15" x14ac:dyDescent="0.25">
      <c r="A258" s="584"/>
      <c r="B258" s="548"/>
      <c r="C258" s="445"/>
      <c r="D258" s="44"/>
      <c r="E258" s="45"/>
      <c r="F258" s="586"/>
      <c r="G258" s="44"/>
      <c r="H258" s="240">
        <f t="shared" si="18"/>
        <v>0</v>
      </c>
      <c r="I258" s="291"/>
      <c r="J258" s="291"/>
      <c r="K258" s="291"/>
      <c r="L258" s="291"/>
      <c r="M258" s="291"/>
      <c r="N258" s="291"/>
      <c r="O258" s="294"/>
    </row>
    <row r="259" spans="1:15" x14ac:dyDescent="0.25">
      <c r="A259" s="584"/>
      <c r="B259" s="548"/>
      <c r="C259" s="445"/>
      <c r="D259" s="44"/>
      <c r="E259" s="45"/>
      <c r="F259" s="586"/>
      <c r="G259" s="44"/>
      <c r="H259" s="240">
        <f t="shared" si="18"/>
        <v>0</v>
      </c>
      <c r="I259" s="291"/>
      <c r="J259" s="291"/>
      <c r="K259" s="291"/>
      <c r="L259" s="291"/>
      <c r="M259" s="291"/>
      <c r="N259" s="291"/>
      <c r="O259" s="294"/>
    </row>
    <row r="260" spans="1:15" x14ac:dyDescent="0.25">
      <c r="A260" s="584"/>
      <c r="B260" s="548"/>
      <c r="C260" s="445"/>
      <c r="D260" s="44"/>
      <c r="E260" s="45"/>
      <c r="F260" s="586"/>
      <c r="G260" s="44"/>
      <c r="H260" s="240">
        <f t="shared" si="18"/>
        <v>0</v>
      </c>
      <c r="I260" s="291"/>
      <c r="J260" s="291"/>
      <c r="K260" s="291"/>
      <c r="L260" s="291"/>
      <c r="M260" s="291"/>
      <c r="N260" s="291"/>
      <c r="O260" s="294"/>
    </row>
    <row r="261" spans="1:15" x14ac:dyDescent="0.25">
      <c r="A261" s="584"/>
      <c r="B261" s="548"/>
      <c r="C261" s="445"/>
      <c r="D261" s="44"/>
      <c r="E261" s="45"/>
      <c r="F261" s="586"/>
      <c r="G261" s="44"/>
      <c r="H261" s="240">
        <f t="shared" si="18"/>
        <v>0</v>
      </c>
      <c r="I261" s="291"/>
      <c r="J261" s="291"/>
      <c r="K261" s="291"/>
      <c r="L261" s="291"/>
      <c r="M261" s="291"/>
      <c r="N261" s="291"/>
      <c r="O261" s="294"/>
    </row>
    <row r="262" spans="1:15" ht="17.25" x14ac:dyDescent="0.3">
      <c r="A262" s="584"/>
      <c r="B262" s="548"/>
      <c r="C262" s="445"/>
      <c r="D262" s="236" t="s">
        <v>4</v>
      </c>
      <c r="E262" s="237">
        <f>SUM(E256:E261)</f>
        <v>0</v>
      </c>
      <c r="F262" s="279"/>
      <c r="G262" s="355" t="s">
        <v>22</v>
      </c>
      <c r="H262" s="221">
        <f>SUM(H256:H261)</f>
        <v>0</v>
      </c>
      <c r="I262" s="587"/>
      <c r="J262" s="587"/>
      <c r="K262" s="291"/>
      <c r="L262" s="291"/>
      <c r="M262" s="291"/>
      <c r="N262" s="291"/>
      <c r="O262" s="294"/>
    </row>
    <row r="263" spans="1:15" ht="17.25" x14ac:dyDescent="0.3">
      <c r="A263" s="584"/>
      <c r="B263" s="356" t="s">
        <v>314</v>
      </c>
      <c r="C263" s="357"/>
      <c r="D263" s="82" t="s">
        <v>314</v>
      </c>
      <c r="E263" s="285"/>
      <c r="F263" s="286"/>
      <c r="G263" s="280"/>
      <c r="H263" s="85">
        <f>E263*G263</f>
        <v>0</v>
      </c>
      <c r="I263" s="358"/>
      <c r="J263" s="358"/>
      <c r="K263" s="291"/>
      <c r="L263" s="291"/>
      <c r="M263" s="291"/>
      <c r="N263" s="291"/>
      <c r="O263" s="294"/>
    </row>
    <row r="264" spans="1:15" ht="17.25" x14ac:dyDescent="0.3">
      <c r="A264" s="584"/>
      <c r="B264" s="356" t="s">
        <v>339</v>
      </c>
      <c r="C264" s="357"/>
      <c r="D264" s="82" t="s">
        <v>339</v>
      </c>
      <c r="E264" s="285"/>
      <c r="F264" s="286"/>
      <c r="G264" s="280"/>
      <c r="H264" s="85">
        <f t="shared" ref="H264:H265" si="19">E264*G264</f>
        <v>0</v>
      </c>
      <c r="I264" s="358"/>
      <c r="J264" s="358"/>
      <c r="K264" s="291"/>
      <c r="L264" s="291"/>
      <c r="M264" s="291"/>
      <c r="N264" s="291"/>
      <c r="O264" s="294"/>
    </row>
    <row r="265" spans="1:15" ht="30" customHeight="1" x14ac:dyDescent="0.3">
      <c r="A265" s="584"/>
      <c r="B265" s="359" t="s">
        <v>313</v>
      </c>
      <c r="C265" s="357"/>
      <c r="D265" s="236" t="s">
        <v>313</v>
      </c>
      <c r="E265" s="287"/>
      <c r="F265" s="288"/>
      <c r="G265" s="282"/>
      <c r="H265" s="85">
        <f t="shared" si="19"/>
        <v>0</v>
      </c>
      <c r="I265" s="358"/>
      <c r="J265" s="358"/>
      <c r="K265" s="291"/>
      <c r="L265" s="291"/>
      <c r="M265" s="291"/>
      <c r="N265" s="291"/>
      <c r="O265" s="294"/>
    </row>
    <row r="266" spans="1:15" ht="32.25" x14ac:dyDescent="0.5">
      <c r="A266" s="584"/>
      <c r="B266" s="589" t="s">
        <v>318</v>
      </c>
      <c r="C266" s="589"/>
      <c r="D266" s="589"/>
      <c r="E266" s="589"/>
      <c r="F266" s="589"/>
      <c r="G266" s="589"/>
      <c r="H266" s="263">
        <f>SUM(H241,H248,H255,H262,H263:H265)</f>
        <v>0</v>
      </c>
      <c r="I266" s="358"/>
      <c r="J266" s="358"/>
      <c r="K266" s="291"/>
      <c r="L266" s="291"/>
      <c r="M266" s="291"/>
      <c r="N266" s="291"/>
      <c r="O266" s="294"/>
    </row>
    <row r="267" spans="1:15" ht="18" thickBot="1" x14ac:dyDescent="0.35">
      <c r="A267" s="360"/>
      <c r="B267" s="306"/>
      <c r="C267" s="307"/>
      <c r="D267" s="244"/>
      <c r="E267" s="245"/>
      <c r="F267" s="255"/>
      <c r="G267" s="361"/>
      <c r="H267" s="256"/>
      <c r="I267" s="358"/>
      <c r="J267" s="358"/>
      <c r="K267" s="291"/>
      <c r="L267" s="291"/>
      <c r="M267" s="291"/>
      <c r="N267" s="291"/>
      <c r="O267" s="294"/>
    </row>
    <row r="268" spans="1:15" ht="14.45" customHeight="1" x14ac:dyDescent="0.25">
      <c r="A268" s="583" t="s">
        <v>311</v>
      </c>
      <c r="B268" s="547" t="s">
        <v>304</v>
      </c>
      <c r="C268" s="444"/>
      <c r="D268" s="218"/>
      <c r="E268" s="219"/>
      <c r="F268" s="585"/>
      <c r="G268" s="218"/>
      <c r="H268" s="239">
        <f>G268*E268</f>
        <v>0</v>
      </c>
      <c r="I268" s="291"/>
      <c r="J268" s="291"/>
      <c r="K268" s="291"/>
      <c r="L268" s="291"/>
      <c r="M268" s="291"/>
      <c r="N268" s="291"/>
      <c r="O268" s="294"/>
    </row>
    <row r="269" spans="1:15" x14ac:dyDescent="0.25">
      <c r="A269" s="584"/>
      <c r="B269" s="548"/>
      <c r="C269" s="445"/>
      <c r="D269" s="44"/>
      <c r="E269" s="45"/>
      <c r="F269" s="586"/>
      <c r="G269" s="44"/>
      <c r="H269" s="240">
        <f t="shared" ref="H269:H273" si="20">G269*E269</f>
        <v>0</v>
      </c>
      <c r="I269" s="291"/>
      <c r="J269" s="291"/>
      <c r="K269" s="291"/>
      <c r="L269" s="291"/>
      <c r="M269" s="291"/>
      <c r="N269" s="291"/>
      <c r="O269" s="294"/>
    </row>
    <row r="270" spans="1:15" x14ac:dyDescent="0.25">
      <c r="A270" s="584"/>
      <c r="B270" s="548"/>
      <c r="C270" s="445"/>
      <c r="D270" s="44"/>
      <c r="E270" s="45"/>
      <c r="F270" s="586"/>
      <c r="G270" s="44"/>
      <c r="H270" s="240">
        <f t="shared" si="20"/>
        <v>0</v>
      </c>
      <c r="I270" s="291"/>
      <c r="J270" s="291"/>
      <c r="K270" s="291"/>
      <c r="L270" s="291"/>
      <c r="M270" s="291"/>
      <c r="N270" s="291"/>
      <c r="O270" s="294"/>
    </row>
    <row r="271" spans="1:15" x14ac:dyDescent="0.25">
      <c r="A271" s="584"/>
      <c r="B271" s="548"/>
      <c r="C271" s="445"/>
      <c r="D271" s="44"/>
      <c r="E271" s="45"/>
      <c r="F271" s="586"/>
      <c r="G271" s="44"/>
      <c r="H271" s="240">
        <f t="shared" si="20"/>
        <v>0</v>
      </c>
      <c r="I271" s="291"/>
      <c r="J271" s="291"/>
      <c r="K271" s="291"/>
      <c r="L271" s="291"/>
      <c r="M271" s="291"/>
      <c r="N271" s="291"/>
      <c r="O271" s="294"/>
    </row>
    <row r="272" spans="1:15" x14ac:dyDescent="0.25">
      <c r="A272" s="584"/>
      <c r="B272" s="548"/>
      <c r="C272" s="445"/>
      <c r="D272" s="44"/>
      <c r="E272" s="45"/>
      <c r="F272" s="586"/>
      <c r="G272" s="44"/>
      <c r="H272" s="240">
        <f t="shared" si="20"/>
        <v>0</v>
      </c>
      <c r="I272" s="291"/>
      <c r="J272" s="291"/>
      <c r="K272" s="291"/>
      <c r="L272" s="291"/>
      <c r="M272" s="291"/>
      <c r="N272" s="291"/>
      <c r="O272" s="294"/>
    </row>
    <row r="273" spans="1:15" x14ac:dyDescent="0.25">
      <c r="A273" s="584"/>
      <c r="B273" s="548"/>
      <c r="C273" s="445"/>
      <c r="D273" s="44"/>
      <c r="E273" s="45"/>
      <c r="F273" s="586"/>
      <c r="G273" s="44"/>
      <c r="H273" s="240">
        <f t="shared" si="20"/>
        <v>0</v>
      </c>
      <c r="I273" s="291"/>
      <c r="J273" s="291"/>
      <c r="K273" s="291"/>
      <c r="L273" s="291"/>
      <c r="M273" s="291"/>
      <c r="N273" s="291"/>
      <c r="O273" s="294"/>
    </row>
    <row r="274" spans="1:15" ht="17.25" x14ac:dyDescent="0.3">
      <c r="A274" s="584"/>
      <c r="B274" s="549"/>
      <c r="C274" s="446"/>
      <c r="D274" s="82" t="s">
        <v>4</v>
      </c>
      <c r="E274" s="32">
        <f>SUM(E268:E273)</f>
        <v>0</v>
      </c>
      <c r="F274" s="278"/>
      <c r="G274" s="354" t="s">
        <v>22</v>
      </c>
      <c r="H274" s="220">
        <f>SUM(H268:H273)</f>
        <v>0</v>
      </c>
      <c r="I274" s="587"/>
      <c r="J274" s="587"/>
      <c r="K274" s="291"/>
      <c r="L274" s="291"/>
      <c r="M274" s="291"/>
      <c r="N274" s="291"/>
      <c r="O274" s="294"/>
    </row>
    <row r="275" spans="1:15" x14ac:dyDescent="0.25">
      <c r="A275" s="584"/>
      <c r="B275" s="573" t="s">
        <v>305</v>
      </c>
      <c r="C275" s="479"/>
      <c r="D275" s="44"/>
      <c r="E275" s="45"/>
      <c r="F275" s="588"/>
      <c r="G275" s="44"/>
      <c r="H275" s="240">
        <f>G275*E275</f>
        <v>0</v>
      </c>
      <c r="I275" s="291"/>
      <c r="J275" s="291"/>
      <c r="K275" s="291"/>
      <c r="L275" s="291"/>
      <c r="M275" s="291"/>
      <c r="N275" s="291"/>
      <c r="O275" s="294"/>
    </row>
    <row r="276" spans="1:15" x14ac:dyDescent="0.25">
      <c r="A276" s="584"/>
      <c r="B276" s="548"/>
      <c r="C276" s="445"/>
      <c r="D276" s="44"/>
      <c r="E276" s="45"/>
      <c r="F276" s="586"/>
      <c r="G276" s="44"/>
      <c r="H276" s="240">
        <f t="shared" ref="H276:H280" si="21">G276*E276</f>
        <v>0</v>
      </c>
      <c r="I276" s="291"/>
      <c r="J276" s="291"/>
      <c r="K276" s="291"/>
      <c r="L276" s="291"/>
      <c r="M276" s="291"/>
      <c r="N276" s="291"/>
      <c r="O276" s="294"/>
    </row>
    <row r="277" spans="1:15" x14ac:dyDescent="0.25">
      <c r="A277" s="584"/>
      <c r="B277" s="548"/>
      <c r="C277" s="445"/>
      <c r="D277" s="44"/>
      <c r="E277" s="45"/>
      <c r="F277" s="586"/>
      <c r="G277" s="44"/>
      <c r="H277" s="240">
        <f t="shared" si="21"/>
        <v>0</v>
      </c>
      <c r="I277" s="291"/>
      <c r="J277" s="291"/>
      <c r="K277" s="291"/>
      <c r="L277" s="291"/>
      <c r="M277" s="291"/>
      <c r="N277" s="291"/>
      <c r="O277" s="294"/>
    </row>
    <row r="278" spans="1:15" x14ac:dyDescent="0.25">
      <c r="A278" s="584"/>
      <c r="B278" s="548"/>
      <c r="C278" s="445"/>
      <c r="D278" s="44"/>
      <c r="E278" s="45"/>
      <c r="F278" s="586"/>
      <c r="G278" s="44"/>
      <c r="H278" s="240">
        <f t="shared" si="21"/>
        <v>0</v>
      </c>
      <c r="I278" s="291"/>
      <c r="J278" s="291"/>
      <c r="K278" s="291"/>
      <c r="L278" s="291"/>
      <c r="M278" s="291"/>
      <c r="N278" s="291"/>
      <c r="O278" s="294"/>
    </row>
    <row r="279" spans="1:15" x14ac:dyDescent="0.25">
      <c r="A279" s="584"/>
      <c r="B279" s="548"/>
      <c r="C279" s="445"/>
      <c r="D279" s="44"/>
      <c r="E279" s="45"/>
      <c r="F279" s="586"/>
      <c r="G279" s="44"/>
      <c r="H279" s="240">
        <f t="shared" si="21"/>
        <v>0</v>
      </c>
      <c r="I279" s="291"/>
      <c r="J279" s="291"/>
      <c r="K279" s="291"/>
      <c r="L279" s="291"/>
      <c r="M279" s="291"/>
      <c r="N279" s="291"/>
      <c r="O279" s="294"/>
    </row>
    <row r="280" spans="1:15" x14ac:dyDescent="0.25">
      <c r="A280" s="584"/>
      <c r="B280" s="548"/>
      <c r="C280" s="445"/>
      <c r="D280" s="44"/>
      <c r="E280" s="45"/>
      <c r="F280" s="586"/>
      <c r="G280" s="44"/>
      <c r="H280" s="240">
        <f t="shared" si="21"/>
        <v>0</v>
      </c>
      <c r="I280" s="291"/>
      <c r="J280" s="291"/>
      <c r="K280" s="291"/>
      <c r="L280" s="291"/>
      <c r="M280" s="291"/>
      <c r="N280" s="291"/>
      <c r="O280" s="294"/>
    </row>
    <row r="281" spans="1:15" ht="17.25" x14ac:dyDescent="0.3">
      <c r="A281" s="584"/>
      <c r="B281" s="549"/>
      <c r="C281" s="446"/>
      <c r="D281" s="82" t="s">
        <v>4</v>
      </c>
      <c r="E281" s="32">
        <f>SUM(E275:E280)</f>
        <v>0</v>
      </c>
      <c r="F281" s="278"/>
      <c r="G281" s="354" t="s">
        <v>22</v>
      </c>
      <c r="H281" s="220">
        <f>SUM(H275:H280)</f>
        <v>0</v>
      </c>
      <c r="I281" s="587"/>
      <c r="J281" s="587"/>
      <c r="K281" s="291"/>
      <c r="L281" s="291"/>
      <c r="M281" s="291"/>
      <c r="N281" s="291"/>
      <c r="O281" s="294"/>
    </row>
    <row r="282" spans="1:15" x14ac:dyDescent="0.25">
      <c r="A282" s="584"/>
      <c r="B282" s="573" t="s">
        <v>306</v>
      </c>
      <c r="C282" s="479"/>
      <c r="D282" s="44"/>
      <c r="E282" s="45"/>
      <c r="F282" s="588"/>
      <c r="G282" s="44"/>
      <c r="H282" s="240">
        <f>G282*E282</f>
        <v>0</v>
      </c>
      <c r="I282" s="291"/>
      <c r="J282" s="291"/>
      <c r="K282" s="291"/>
      <c r="L282" s="291"/>
      <c r="M282" s="291"/>
      <c r="N282" s="291"/>
      <c r="O282" s="294"/>
    </row>
    <row r="283" spans="1:15" x14ac:dyDescent="0.25">
      <c r="A283" s="584"/>
      <c r="B283" s="548"/>
      <c r="C283" s="445"/>
      <c r="D283" s="44"/>
      <c r="E283" s="45"/>
      <c r="F283" s="586"/>
      <c r="G283" s="44"/>
      <c r="H283" s="240">
        <f t="shared" ref="H283:H287" si="22">G283*E283</f>
        <v>0</v>
      </c>
      <c r="I283" s="291"/>
      <c r="J283" s="291"/>
      <c r="K283" s="291"/>
      <c r="L283" s="291"/>
      <c r="M283" s="291"/>
      <c r="N283" s="291"/>
      <c r="O283" s="294"/>
    </row>
    <row r="284" spans="1:15" x14ac:dyDescent="0.25">
      <c r="A284" s="584"/>
      <c r="B284" s="548"/>
      <c r="C284" s="445"/>
      <c r="D284" s="44"/>
      <c r="E284" s="45"/>
      <c r="F284" s="586"/>
      <c r="G284" s="44"/>
      <c r="H284" s="240">
        <f t="shared" si="22"/>
        <v>0</v>
      </c>
      <c r="I284" s="291"/>
      <c r="J284" s="291"/>
      <c r="K284" s="291"/>
      <c r="L284" s="291"/>
      <c r="M284" s="291"/>
      <c r="N284" s="291"/>
      <c r="O284" s="294"/>
    </row>
    <row r="285" spans="1:15" x14ac:dyDescent="0.25">
      <c r="A285" s="584"/>
      <c r="B285" s="548"/>
      <c r="C285" s="445"/>
      <c r="D285" s="44"/>
      <c r="E285" s="45"/>
      <c r="F285" s="586"/>
      <c r="G285" s="44"/>
      <c r="H285" s="240">
        <f t="shared" si="22"/>
        <v>0</v>
      </c>
      <c r="I285" s="291"/>
      <c r="J285" s="291"/>
      <c r="K285" s="291"/>
      <c r="L285" s="291"/>
      <c r="M285" s="291"/>
      <c r="N285" s="291"/>
      <c r="O285" s="294"/>
    </row>
    <row r="286" spans="1:15" x14ac:dyDescent="0.25">
      <c r="A286" s="584"/>
      <c r="B286" s="548"/>
      <c r="C286" s="445"/>
      <c r="D286" s="44"/>
      <c r="E286" s="45"/>
      <c r="F286" s="586"/>
      <c r="G286" s="44"/>
      <c r="H286" s="240">
        <f t="shared" si="22"/>
        <v>0</v>
      </c>
      <c r="I286" s="291"/>
      <c r="J286" s="291"/>
      <c r="K286" s="291"/>
      <c r="L286" s="291"/>
      <c r="M286" s="291"/>
      <c r="N286" s="291"/>
      <c r="O286" s="294"/>
    </row>
    <row r="287" spans="1:15" x14ac:dyDescent="0.25">
      <c r="A287" s="584"/>
      <c r="B287" s="548"/>
      <c r="C287" s="445"/>
      <c r="D287" s="44"/>
      <c r="E287" s="45"/>
      <c r="F287" s="586"/>
      <c r="G287" s="44"/>
      <c r="H287" s="240">
        <f t="shared" si="22"/>
        <v>0</v>
      </c>
      <c r="I287" s="291"/>
      <c r="J287" s="291"/>
      <c r="K287" s="291"/>
      <c r="L287" s="291"/>
      <c r="M287" s="291"/>
      <c r="N287" s="291"/>
      <c r="O287" s="294"/>
    </row>
    <row r="288" spans="1:15" ht="17.25" x14ac:dyDescent="0.3">
      <c r="A288" s="584"/>
      <c r="B288" s="549"/>
      <c r="C288" s="446"/>
      <c r="D288" s="82" t="s">
        <v>4</v>
      </c>
      <c r="E288" s="32">
        <f>SUM(E282:E287)</f>
        <v>0</v>
      </c>
      <c r="F288" s="278"/>
      <c r="G288" s="354" t="s">
        <v>22</v>
      </c>
      <c r="H288" s="220">
        <f>SUM(H282:H287)</f>
        <v>0</v>
      </c>
      <c r="I288" s="587"/>
      <c r="J288" s="587"/>
      <c r="K288" s="291"/>
      <c r="L288" s="291"/>
      <c r="M288" s="291"/>
      <c r="N288" s="291"/>
      <c r="O288" s="294"/>
    </row>
    <row r="289" spans="1:15" x14ac:dyDescent="0.25">
      <c r="A289" s="584"/>
      <c r="B289" s="573" t="s">
        <v>307</v>
      </c>
      <c r="C289" s="479"/>
      <c r="D289" s="44"/>
      <c r="E289" s="45"/>
      <c r="F289" s="588"/>
      <c r="G289" s="44"/>
      <c r="H289" s="240">
        <f>G289*E289</f>
        <v>0</v>
      </c>
      <c r="I289" s="291"/>
      <c r="J289" s="291"/>
      <c r="K289" s="291"/>
      <c r="L289" s="291"/>
      <c r="M289" s="291"/>
      <c r="N289" s="291"/>
      <c r="O289" s="294"/>
    </row>
    <row r="290" spans="1:15" x14ac:dyDescent="0.25">
      <c r="A290" s="584"/>
      <c r="B290" s="548"/>
      <c r="C290" s="445"/>
      <c r="D290" s="44"/>
      <c r="E290" s="45"/>
      <c r="F290" s="586"/>
      <c r="G290" s="44"/>
      <c r="H290" s="240">
        <f t="shared" ref="H290:H294" si="23">G290*E290</f>
        <v>0</v>
      </c>
      <c r="I290" s="291"/>
      <c r="J290" s="291"/>
      <c r="K290" s="291"/>
      <c r="L290" s="291"/>
      <c r="M290" s="291"/>
      <c r="N290" s="291"/>
      <c r="O290" s="294"/>
    </row>
    <row r="291" spans="1:15" x14ac:dyDescent="0.25">
      <c r="A291" s="584"/>
      <c r="B291" s="548"/>
      <c r="C291" s="445"/>
      <c r="D291" s="44"/>
      <c r="E291" s="45"/>
      <c r="F291" s="586"/>
      <c r="G291" s="44"/>
      <c r="H291" s="240">
        <f t="shared" si="23"/>
        <v>0</v>
      </c>
      <c r="I291" s="291"/>
      <c r="J291" s="291"/>
      <c r="K291" s="291"/>
      <c r="L291" s="291"/>
      <c r="M291" s="291"/>
      <c r="N291" s="291"/>
      <c r="O291" s="294"/>
    </row>
    <row r="292" spans="1:15" x14ac:dyDescent="0.25">
      <c r="A292" s="584"/>
      <c r="B292" s="548"/>
      <c r="C292" s="445"/>
      <c r="D292" s="44"/>
      <c r="E292" s="45"/>
      <c r="F292" s="586"/>
      <c r="G292" s="44"/>
      <c r="H292" s="240">
        <f t="shared" si="23"/>
        <v>0</v>
      </c>
      <c r="I292" s="291"/>
      <c r="J292" s="291"/>
      <c r="K292" s="291"/>
      <c r="L292" s="291"/>
      <c r="M292" s="291"/>
      <c r="N292" s="291"/>
      <c r="O292" s="294"/>
    </row>
    <row r="293" spans="1:15" ht="16.149999999999999" customHeight="1" x14ac:dyDescent="0.25">
      <c r="A293" s="584"/>
      <c r="B293" s="548"/>
      <c r="C293" s="445"/>
      <c r="D293" s="44"/>
      <c r="E293" s="45"/>
      <c r="F293" s="586"/>
      <c r="G293" s="44"/>
      <c r="H293" s="240">
        <f t="shared" si="23"/>
        <v>0</v>
      </c>
      <c r="I293" s="291"/>
      <c r="J293" s="291"/>
      <c r="K293" s="291"/>
      <c r="L293" s="291"/>
      <c r="M293" s="291"/>
      <c r="N293" s="291"/>
      <c r="O293" s="294"/>
    </row>
    <row r="294" spans="1:15" x14ac:dyDescent="0.25">
      <c r="A294" s="584"/>
      <c r="B294" s="548"/>
      <c r="C294" s="445"/>
      <c r="D294" s="44"/>
      <c r="E294" s="45"/>
      <c r="F294" s="586"/>
      <c r="G294" s="44"/>
      <c r="H294" s="240">
        <f t="shared" si="23"/>
        <v>0</v>
      </c>
      <c r="I294" s="291"/>
      <c r="J294" s="291"/>
      <c r="K294" s="291"/>
      <c r="L294" s="291"/>
      <c r="M294" s="291"/>
      <c r="N294" s="291"/>
      <c r="O294" s="294"/>
    </row>
    <row r="295" spans="1:15" ht="17.25" x14ac:dyDescent="0.3">
      <c r="A295" s="584"/>
      <c r="B295" s="548"/>
      <c r="C295" s="445"/>
      <c r="D295" s="236" t="s">
        <v>4</v>
      </c>
      <c r="E295" s="237">
        <f>SUM(E289:E294)</f>
        <v>0</v>
      </c>
      <c r="F295" s="279"/>
      <c r="G295" s="355" t="s">
        <v>22</v>
      </c>
      <c r="H295" s="221">
        <f>SUM(H289:H294)</f>
        <v>0</v>
      </c>
      <c r="I295" s="587"/>
      <c r="J295" s="587"/>
      <c r="K295" s="291"/>
      <c r="L295" s="291"/>
      <c r="M295" s="291"/>
      <c r="N295" s="291"/>
      <c r="O295" s="294"/>
    </row>
    <row r="296" spans="1:15" ht="17.25" x14ac:dyDescent="0.3">
      <c r="A296" s="584"/>
      <c r="B296" s="356" t="s">
        <v>314</v>
      </c>
      <c r="C296" s="357"/>
      <c r="D296" s="82" t="s">
        <v>314</v>
      </c>
      <c r="E296" s="285"/>
      <c r="F296" s="286"/>
      <c r="G296" s="280"/>
      <c r="H296" s="85">
        <f>E296*G296</f>
        <v>0</v>
      </c>
      <c r="I296" s="358"/>
      <c r="J296" s="358"/>
      <c r="K296" s="291"/>
      <c r="L296" s="291"/>
      <c r="M296" s="291"/>
      <c r="N296" s="291"/>
      <c r="O296" s="294"/>
    </row>
    <row r="297" spans="1:15" ht="17.25" x14ac:dyDescent="0.3">
      <c r="A297" s="584"/>
      <c r="B297" s="356" t="s">
        <v>339</v>
      </c>
      <c r="C297" s="357"/>
      <c r="D297" s="82" t="s">
        <v>339</v>
      </c>
      <c r="E297" s="285"/>
      <c r="F297" s="286"/>
      <c r="G297" s="280"/>
      <c r="H297" s="85">
        <f t="shared" ref="H297:H298" si="24">E297*G297</f>
        <v>0</v>
      </c>
      <c r="I297" s="358"/>
      <c r="J297" s="358"/>
      <c r="K297" s="291"/>
      <c r="L297" s="291"/>
      <c r="M297" s="291"/>
      <c r="N297" s="291"/>
      <c r="O297" s="294"/>
    </row>
    <row r="298" spans="1:15" ht="32.450000000000003" customHeight="1" x14ac:dyDescent="0.3">
      <c r="A298" s="584"/>
      <c r="B298" s="359" t="s">
        <v>313</v>
      </c>
      <c r="C298" s="357"/>
      <c r="D298" s="236" t="s">
        <v>313</v>
      </c>
      <c r="E298" s="287"/>
      <c r="F298" s="288"/>
      <c r="G298" s="282"/>
      <c r="H298" s="85">
        <f t="shared" si="24"/>
        <v>0</v>
      </c>
      <c r="I298" s="358"/>
      <c r="J298" s="358"/>
      <c r="K298" s="291"/>
      <c r="L298" s="291"/>
      <c r="M298" s="291"/>
      <c r="N298" s="291"/>
      <c r="O298" s="294"/>
    </row>
    <row r="299" spans="1:15" ht="32.25" x14ac:dyDescent="0.5">
      <c r="A299" s="584"/>
      <c r="B299" s="589" t="s">
        <v>319</v>
      </c>
      <c r="C299" s="589"/>
      <c r="D299" s="589"/>
      <c r="E299" s="589"/>
      <c r="F299" s="589"/>
      <c r="G299" s="589"/>
      <c r="H299" s="263">
        <f>SUM(H274,H281,H288,H295,H296:H298)</f>
        <v>0</v>
      </c>
      <c r="I299" s="358"/>
      <c r="J299" s="358"/>
      <c r="K299" s="291"/>
      <c r="L299" s="291"/>
      <c r="M299" s="291"/>
      <c r="N299" s="291"/>
      <c r="O299" s="294"/>
    </row>
    <row r="300" spans="1:15" ht="18" thickBot="1" x14ac:dyDescent="0.35">
      <c r="A300" s="360"/>
      <c r="B300" s="306"/>
      <c r="C300" s="307"/>
      <c r="D300" s="244"/>
      <c r="E300" s="245"/>
      <c r="F300" s="255"/>
      <c r="G300" s="361"/>
      <c r="H300" s="256"/>
      <c r="I300" s="358"/>
      <c r="J300" s="358"/>
      <c r="K300" s="291"/>
      <c r="L300" s="291"/>
      <c r="M300" s="291"/>
      <c r="N300" s="291"/>
      <c r="O300" s="294"/>
    </row>
    <row r="301" spans="1:15" ht="14.45" customHeight="1" x14ac:dyDescent="0.25">
      <c r="A301" s="583" t="s">
        <v>312</v>
      </c>
      <c r="B301" s="547" t="s">
        <v>304</v>
      </c>
      <c r="C301" s="444"/>
      <c r="D301" s="218"/>
      <c r="E301" s="219"/>
      <c r="F301" s="585"/>
      <c r="G301" s="218"/>
      <c r="H301" s="239">
        <f>G301*E301</f>
        <v>0</v>
      </c>
      <c r="I301" s="291"/>
      <c r="J301" s="291"/>
      <c r="K301" s="291"/>
      <c r="L301" s="291"/>
      <c r="M301" s="291"/>
      <c r="N301" s="291"/>
      <c r="O301" s="294"/>
    </row>
    <row r="302" spans="1:15" x14ac:dyDescent="0.25">
      <c r="A302" s="584"/>
      <c r="B302" s="548"/>
      <c r="C302" s="445"/>
      <c r="D302" s="44"/>
      <c r="E302" s="45"/>
      <c r="F302" s="586"/>
      <c r="G302" s="44"/>
      <c r="H302" s="240">
        <f t="shared" ref="H302:H306" si="25">G302*E302</f>
        <v>0</v>
      </c>
      <c r="I302" s="291"/>
      <c r="J302" s="291"/>
      <c r="K302" s="291"/>
      <c r="L302" s="291"/>
      <c r="M302" s="291"/>
      <c r="N302" s="291"/>
      <c r="O302" s="294"/>
    </row>
    <row r="303" spans="1:15" x14ac:dyDescent="0.25">
      <c r="A303" s="584"/>
      <c r="B303" s="548"/>
      <c r="C303" s="445"/>
      <c r="D303" s="44"/>
      <c r="E303" s="45"/>
      <c r="F303" s="586"/>
      <c r="G303" s="44"/>
      <c r="H303" s="240">
        <f t="shared" si="25"/>
        <v>0</v>
      </c>
      <c r="I303" s="291"/>
      <c r="J303" s="291"/>
      <c r="K303" s="291"/>
      <c r="L303" s="291"/>
      <c r="M303" s="291"/>
      <c r="N303" s="291"/>
      <c r="O303" s="294"/>
    </row>
    <row r="304" spans="1:15" x14ac:dyDescent="0.25">
      <c r="A304" s="584"/>
      <c r="B304" s="548"/>
      <c r="C304" s="445"/>
      <c r="D304" s="44"/>
      <c r="E304" s="45"/>
      <c r="F304" s="586"/>
      <c r="G304" s="44"/>
      <c r="H304" s="240">
        <f t="shared" si="25"/>
        <v>0</v>
      </c>
      <c r="I304" s="291"/>
      <c r="J304" s="291"/>
      <c r="K304" s="291"/>
      <c r="L304" s="291"/>
      <c r="M304" s="291"/>
      <c r="N304" s="291"/>
      <c r="O304" s="294"/>
    </row>
    <row r="305" spans="1:15" x14ac:dyDescent="0.25">
      <c r="A305" s="584"/>
      <c r="B305" s="548"/>
      <c r="C305" s="445"/>
      <c r="D305" s="44"/>
      <c r="E305" s="45"/>
      <c r="F305" s="586"/>
      <c r="G305" s="44"/>
      <c r="H305" s="240">
        <f t="shared" si="25"/>
        <v>0</v>
      </c>
      <c r="I305" s="291"/>
      <c r="J305" s="291"/>
      <c r="K305" s="291"/>
      <c r="L305" s="291"/>
      <c r="M305" s="291"/>
      <c r="N305" s="291"/>
      <c r="O305" s="294"/>
    </row>
    <row r="306" spans="1:15" x14ac:dyDescent="0.25">
      <c r="A306" s="584"/>
      <c r="B306" s="548"/>
      <c r="C306" s="445"/>
      <c r="D306" s="44"/>
      <c r="E306" s="45"/>
      <c r="F306" s="586"/>
      <c r="G306" s="44"/>
      <c r="H306" s="240">
        <f t="shared" si="25"/>
        <v>0</v>
      </c>
      <c r="I306" s="291"/>
      <c r="J306" s="291"/>
      <c r="K306" s="291"/>
      <c r="L306" s="291"/>
      <c r="M306" s="291"/>
      <c r="N306" s="291"/>
      <c r="O306" s="294"/>
    </row>
    <row r="307" spans="1:15" ht="17.25" x14ac:dyDescent="0.3">
      <c r="A307" s="584"/>
      <c r="B307" s="549"/>
      <c r="C307" s="446"/>
      <c r="D307" s="82" t="s">
        <v>4</v>
      </c>
      <c r="E307" s="32">
        <f>SUM(E301:E306)</f>
        <v>0</v>
      </c>
      <c r="F307" s="278"/>
      <c r="G307" s="354" t="s">
        <v>22</v>
      </c>
      <c r="H307" s="220">
        <f>SUM(H301:H306)</f>
        <v>0</v>
      </c>
      <c r="I307" s="587"/>
      <c r="J307" s="587"/>
      <c r="K307" s="291"/>
      <c r="L307" s="291"/>
      <c r="M307" s="291"/>
      <c r="N307" s="291"/>
      <c r="O307" s="294"/>
    </row>
    <row r="308" spans="1:15" x14ac:dyDescent="0.25">
      <c r="A308" s="584"/>
      <c r="B308" s="573" t="s">
        <v>305</v>
      </c>
      <c r="C308" s="479"/>
      <c r="D308" s="44"/>
      <c r="E308" s="45"/>
      <c r="F308" s="588"/>
      <c r="G308" s="44"/>
      <c r="H308" s="240">
        <f>G308*E308</f>
        <v>0</v>
      </c>
      <c r="I308" s="291"/>
      <c r="J308" s="291"/>
      <c r="K308" s="291"/>
      <c r="L308" s="291"/>
      <c r="M308" s="291"/>
      <c r="N308" s="291"/>
      <c r="O308" s="294"/>
    </row>
    <row r="309" spans="1:15" x14ac:dyDescent="0.25">
      <c r="A309" s="584"/>
      <c r="B309" s="548"/>
      <c r="C309" s="445"/>
      <c r="D309" s="44"/>
      <c r="E309" s="45"/>
      <c r="F309" s="586"/>
      <c r="G309" s="44"/>
      <c r="H309" s="240">
        <f t="shared" ref="H309:H313" si="26">G309*E309</f>
        <v>0</v>
      </c>
      <c r="I309" s="291"/>
      <c r="J309" s="291"/>
      <c r="K309" s="291"/>
      <c r="L309" s="291"/>
      <c r="M309" s="291"/>
      <c r="N309" s="291"/>
      <c r="O309" s="294"/>
    </row>
    <row r="310" spans="1:15" x14ac:dyDescent="0.25">
      <c r="A310" s="584"/>
      <c r="B310" s="548"/>
      <c r="C310" s="445"/>
      <c r="D310" s="44"/>
      <c r="E310" s="45"/>
      <c r="F310" s="586"/>
      <c r="G310" s="44"/>
      <c r="H310" s="240">
        <f t="shared" si="26"/>
        <v>0</v>
      </c>
      <c r="I310" s="291"/>
      <c r="J310" s="291"/>
      <c r="K310" s="291"/>
      <c r="L310" s="291"/>
      <c r="M310" s="291"/>
      <c r="N310" s="291"/>
      <c r="O310" s="294"/>
    </row>
    <row r="311" spans="1:15" x14ac:dyDescent="0.25">
      <c r="A311" s="584"/>
      <c r="B311" s="548"/>
      <c r="C311" s="445"/>
      <c r="D311" s="44"/>
      <c r="E311" s="45"/>
      <c r="F311" s="586"/>
      <c r="G311" s="44"/>
      <c r="H311" s="240">
        <f t="shared" si="26"/>
        <v>0</v>
      </c>
      <c r="I311" s="291"/>
      <c r="J311" s="291"/>
      <c r="K311" s="291"/>
      <c r="L311" s="291"/>
      <c r="M311" s="291"/>
      <c r="N311" s="291"/>
      <c r="O311" s="294"/>
    </row>
    <row r="312" spans="1:15" x14ac:dyDescent="0.25">
      <c r="A312" s="584"/>
      <c r="B312" s="548"/>
      <c r="C312" s="445"/>
      <c r="D312" s="44"/>
      <c r="E312" s="45"/>
      <c r="F312" s="586"/>
      <c r="G312" s="44"/>
      <c r="H312" s="240">
        <f t="shared" si="26"/>
        <v>0</v>
      </c>
      <c r="I312" s="291"/>
      <c r="J312" s="291"/>
      <c r="K312" s="291"/>
      <c r="L312" s="291"/>
      <c r="M312" s="291"/>
      <c r="N312" s="291"/>
      <c r="O312" s="294"/>
    </row>
    <row r="313" spans="1:15" x14ac:dyDescent="0.25">
      <c r="A313" s="584"/>
      <c r="B313" s="548"/>
      <c r="C313" s="445"/>
      <c r="D313" s="44"/>
      <c r="E313" s="45"/>
      <c r="F313" s="586"/>
      <c r="G313" s="44"/>
      <c r="H313" s="240">
        <f t="shared" si="26"/>
        <v>0</v>
      </c>
      <c r="I313" s="291"/>
      <c r="J313" s="291"/>
      <c r="K313" s="291"/>
      <c r="L313" s="291"/>
      <c r="M313" s="291"/>
      <c r="N313" s="291"/>
      <c r="O313" s="294"/>
    </row>
    <row r="314" spans="1:15" ht="17.25" x14ac:dyDescent="0.3">
      <c r="A314" s="584"/>
      <c r="B314" s="549"/>
      <c r="C314" s="446"/>
      <c r="D314" s="82" t="s">
        <v>4</v>
      </c>
      <c r="E314" s="32">
        <f>SUM(E308:E313)</f>
        <v>0</v>
      </c>
      <c r="F314" s="278"/>
      <c r="G314" s="354" t="s">
        <v>22</v>
      </c>
      <c r="H314" s="220">
        <f>SUM(H308:H313)</f>
        <v>0</v>
      </c>
      <c r="I314" s="587"/>
      <c r="J314" s="587"/>
      <c r="K314" s="291"/>
      <c r="L314" s="291"/>
      <c r="M314" s="291"/>
      <c r="N314" s="291"/>
      <c r="O314" s="294"/>
    </row>
    <row r="315" spans="1:15" x14ac:dyDescent="0.25">
      <c r="A315" s="584"/>
      <c r="B315" s="573" t="s">
        <v>306</v>
      </c>
      <c r="C315" s="479"/>
      <c r="D315" s="44"/>
      <c r="E315" s="45"/>
      <c r="F315" s="588"/>
      <c r="G315" s="44"/>
      <c r="H315" s="240">
        <f>G315*E315</f>
        <v>0</v>
      </c>
      <c r="I315" s="291"/>
      <c r="J315" s="291"/>
      <c r="K315" s="291"/>
      <c r="L315" s="291"/>
      <c r="M315" s="291"/>
      <c r="N315" s="291"/>
      <c r="O315" s="294"/>
    </row>
    <row r="316" spans="1:15" x14ac:dyDescent="0.25">
      <c r="A316" s="584"/>
      <c r="B316" s="548"/>
      <c r="C316" s="445"/>
      <c r="D316" s="44"/>
      <c r="E316" s="45"/>
      <c r="F316" s="586"/>
      <c r="G316" s="44"/>
      <c r="H316" s="240">
        <f t="shared" ref="H316:H320" si="27">G316*E316</f>
        <v>0</v>
      </c>
      <c r="I316" s="291"/>
      <c r="J316" s="291"/>
      <c r="K316" s="291"/>
      <c r="L316" s="291"/>
      <c r="M316" s="291"/>
      <c r="N316" s="291"/>
      <c r="O316" s="294"/>
    </row>
    <row r="317" spans="1:15" x14ac:dyDescent="0.25">
      <c r="A317" s="584"/>
      <c r="B317" s="548"/>
      <c r="C317" s="445"/>
      <c r="D317" s="44"/>
      <c r="E317" s="45"/>
      <c r="F317" s="586"/>
      <c r="G317" s="44"/>
      <c r="H317" s="240">
        <f t="shared" si="27"/>
        <v>0</v>
      </c>
      <c r="I317" s="291"/>
      <c r="J317" s="291"/>
      <c r="K317" s="291"/>
      <c r="L317" s="291"/>
      <c r="M317" s="291"/>
      <c r="N317" s="291"/>
      <c r="O317" s="294"/>
    </row>
    <row r="318" spans="1:15" x14ac:dyDescent="0.25">
      <c r="A318" s="584"/>
      <c r="B318" s="548"/>
      <c r="C318" s="445"/>
      <c r="D318" s="44"/>
      <c r="E318" s="45"/>
      <c r="F318" s="586"/>
      <c r="G318" s="44"/>
      <c r="H318" s="240">
        <f t="shared" si="27"/>
        <v>0</v>
      </c>
      <c r="I318" s="291"/>
      <c r="J318" s="291"/>
      <c r="K318" s="291"/>
      <c r="L318" s="291"/>
      <c r="M318" s="291"/>
      <c r="N318" s="291"/>
      <c r="O318" s="294"/>
    </row>
    <row r="319" spans="1:15" x14ac:dyDescent="0.25">
      <c r="A319" s="584"/>
      <c r="B319" s="548"/>
      <c r="C319" s="445"/>
      <c r="D319" s="44"/>
      <c r="E319" s="45"/>
      <c r="F319" s="586"/>
      <c r="G319" s="44"/>
      <c r="H319" s="240">
        <f t="shared" si="27"/>
        <v>0</v>
      </c>
      <c r="I319" s="291"/>
      <c r="J319" s="291"/>
      <c r="K319" s="291"/>
      <c r="L319" s="291"/>
      <c r="M319" s="291"/>
      <c r="N319" s="291"/>
      <c r="O319" s="294"/>
    </row>
    <row r="320" spans="1:15" x14ac:dyDescent="0.25">
      <c r="A320" s="584"/>
      <c r="B320" s="548"/>
      <c r="C320" s="445"/>
      <c r="D320" s="44"/>
      <c r="E320" s="45"/>
      <c r="F320" s="586"/>
      <c r="G320" s="44"/>
      <c r="H320" s="240">
        <f t="shared" si="27"/>
        <v>0</v>
      </c>
      <c r="I320" s="291"/>
      <c r="J320" s="291"/>
      <c r="K320" s="291"/>
      <c r="L320" s="291"/>
      <c r="M320" s="291"/>
      <c r="N320" s="291"/>
      <c r="O320" s="294"/>
    </row>
    <row r="321" spans="1:15" ht="17.25" x14ac:dyDescent="0.3">
      <c r="A321" s="584"/>
      <c r="B321" s="549"/>
      <c r="C321" s="446"/>
      <c r="D321" s="82" t="s">
        <v>4</v>
      </c>
      <c r="E321" s="32">
        <f>SUM(E315:E320)</f>
        <v>0</v>
      </c>
      <c r="F321" s="278"/>
      <c r="G321" s="354" t="s">
        <v>22</v>
      </c>
      <c r="H321" s="220">
        <f>SUM(H315:H320)</f>
        <v>0</v>
      </c>
      <c r="I321" s="587"/>
      <c r="J321" s="587"/>
      <c r="K321" s="291"/>
      <c r="L321" s="291"/>
      <c r="M321" s="291"/>
      <c r="N321" s="291"/>
      <c r="O321" s="294"/>
    </row>
    <row r="322" spans="1:15" x14ac:dyDescent="0.25">
      <c r="A322" s="584"/>
      <c r="B322" s="573" t="s">
        <v>307</v>
      </c>
      <c r="C322" s="479"/>
      <c r="D322" s="44"/>
      <c r="E322" s="45"/>
      <c r="F322" s="588"/>
      <c r="G322" s="44"/>
      <c r="H322" s="240">
        <f>G322*E322</f>
        <v>0</v>
      </c>
      <c r="I322" s="291"/>
      <c r="J322" s="291"/>
      <c r="K322" s="291"/>
      <c r="L322" s="291"/>
      <c r="M322" s="291"/>
      <c r="N322" s="291"/>
      <c r="O322" s="294"/>
    </row>
    <row r="323" spans="1:15" x14ac:dyDescent="0.25">
      <c r="A323" s="584"/>
      <c r="B323" s="548"/>
      <c r="C323" s="445"/>
      <c r="D323" s="44"/>
      <c r="E323" s="45"/>
      <c r="F323" s="586"/>
      <c r="G323" s="44"/>
      <c r="H323" s="240">
        <f t="shared" ref="H323:H327" si="28">G323*E323</f>
        <v>0</v>
      </c>
      <c r="I323" s="291"/>
      <c r="J323" s="291"/>
      <c r="K323" s="291"/>
      <c r="L323" s="291"/>
      <c r="M323" s="291"/>
      <c r="N323" s="291"/>
      <c r="O323" s="294"/>
    </row>
    <row r="324" spans="1:15" x14ac:dyDescent="0.25">
      <c r="A324" s="584"/>
      <c r="B324" s="548"/>
      <c r="C324" s="445"/>
      <c r="D324" s="44"/>
      <c r="E324" s="45"/>
      <c r="F324" s="586"/>
      <c r="G324" s="44"/>
      <c r="H324" s="240">
        <f t="shared" si="28"/>
        <v>0</v>
      </c>
      <c r="I324" s="291"/>
      <c r="J324" s="291"/>
      <c r="K324" s="291"/>
      <c r="L324" s="291"/>
      <c r="M324" s="291"/>
      <c r="N324" s="291"/>
      <c r="O324" s="294"/>
    </row>
    <row r="325" spans="1:15" x14ac:dyDescent="0.25">
      <c r="A325" s="584"/>
      <c r="B325" s="548"/>
      <c r="C325" s="445"/>
      <c r="D325" s="44"/>
      <c r="E325" s="45"/>
      <c r="F325" s="586"/>
      <c r="G325" s="44"/>
      <c r="H325" s="240">
        <f t="shared" si="28"/>
        <v>0</v>
      </c>
      <c r="I325" s="291"/>
      <c r="J325" s="291"/>
      <c r="K325" s="291"/>
      <c r="L325" s="291"/>
      <c r="M325" s="291"/>
      <c r="N325" s="291"/>
      <c r="O325" s="294"/>
    </row>
    <row r="326" spans="1:15" x14ac:dyDescent="0.25">
      <c r="A326" s="584"/>
      <c r="B326" s="548"/>
      <c r="C326" s="445"/>
      <c r="D326" s="44"/>
      <c r="E326" s="45"/>
      <c r="F326" s="586"/>
      <c r="G326" s="44"/>
      <c r="H326" s="240">
        <f t="shared" si="28"/>
        <v>0</v>
      </c>
      <c r="I326" s="291"/>
      <c r="J326" s="291"/>
      <c r="K326" s="291"/>
      <c r="L326" s="291"/>
      <c r="M326" s="291"/>
      <c r="N326" s="291"/>
      <c r="O326" s="294"/>
    </row>
    <row r="327" spans="1:15" x14ac:dyDescent="0.25">
      <c r="A327" s="584"/>
      <c r="B327" s="548"/>
      <c r="C327" s="445"/>
      <c r="D327" s="44"/>
      <c r="E327" s="45"/>
      <c r="F327" s="586"/>
      <c r="G327" s="44"/>
      <c r="H327" s="240">
        <f t="shared" si="28"/>
        <v>0</v>
      </c>
      <c r="I327" s="291"/>
      <c r="J327" s="291"/>
      <c r="K327" s="291"/>
      <c r="L327" s="291"/>
      <c r="M327" s="291"/>
      <c r="N327" s="291"/>
      <c r="O327" s="294"/>
    </row>
    <row r="328" spans="1:15" ht="17.25" x14ac:dyDescent="0.3">
      <c r="A328" s="584"/>
      <c r="B328" s="548"/>
      <c r="C328" s="445"/>
      <c r="D328" s="236" t="s">
        <v>4</v>
      </c>
      <c r="E328" s="237">
        <f>SUM(E322:E327)</f>
        <v>0</v>
      </c>
      <c r="F328" s="279"/>
      <c r="G328" s="355" t="s">
        <v>22</v>
      </c>
      <c r="H328" s="221">
        <f>SUM(H322:H327)</f>
        <v>0</v>
      </c>
      <c r="I328" s="587"/>
      <c r="J328" s="587"/>
      <c r="K328" s="291"/>
      <c r="L328" s="291"/>
      <c r="M328" s="291"/>
      <c r="N328" s="291"/>
      <c r="O328" s="294"/>
    </row>
    <row r="329" spans="1:15" ht="17.25" x14ac:dyDescent="0.3">
      <c r="A329" s="584"/>
      <c r="B329" s="356" t="s">
        <v>314</v>
      </c>
      <c r="C329" s="357"/>
      <c r="D329" s="82" t="s">
        <v>314</v>
      </c>
      <c r="E329" s="285"/>
      <c r="F329" s="286"/>
      <c r="G329" s="280"/>
      <c r="H329" s="220">
        <f>E329*G329</f>
        <v>0</v>
      </c>
      <c r="I329" s="358"/>
      <c r="J329" s="358"/>
      <c r="K329" s="291"/>
      <c r="L329" s="291"/>
      <c r="M329" s="291"/>
      <c r="N329" s="291"/>
      <c r="O329" s="294"/>
    </row>
    <row r="330" spans="1:15" ht="17.25" x14ac:dyDescent="0.3">
      <c r="A330" s="584"/>
      <c r="B330" s="356" t="s">
        <v>339</v>
      </c>
      <c r="C330" s="357"/>
      <c r="D330" s="82" t="s">
        <v>339</v>
      </c>
      <c r="E330" s="285"/>
      <c r="F330" s="286"/>
      <c r="G330" s="280"/>
      <c r="H330" s="220">
        <f t="shared" ref="H330:H331" si="29">E330*G330</f>
        <v>0</v>
      </c>
      <c r="I330" s="358"/>
      <c r="J330" s="358"/>
      <c r="K330" s="291"/>
      <c r="L330" s="291"/>
      <c r="M330" s="291"/>
      <c r="N330" s="291"/>
      <c r="O330" s="294"/>
    </row>
    <row r="331" spans="1:15" ht="31.9" customHeight="1" x14ac:dyDescent="0.3">
      <c r="A331" s="584"/>
      <c r="B331" s="359" t="s">
        <v>313</v>
      </c>
      <c r="C331" s="357"/>
      <c r="D331" s="236" t="s">
        <v>313</v>
      </c>
      <c r="E331" s="287"/>
      <c r="F331" s="288"/>
      <c r="G331" s="282"/>
      <c r="H331" s="220">
        <f t="shared" si="29"/>
        <v>0</v>
      </c>
      <c r="I331" s="358"/>
      <c r="J331" s="358"/>
      <c r="K331" s="291"/>
      <c r="L331" s="291"/>
      <c r="M331" s="291"/>
      <c r="N331" s="291"/>
      <c r="O331" s="294"/>
    </row>
    <row r="332" spans="1:15" ht="33" thickBot="1" x14ac:dyDescent="0.55000000000000004">
      <c r="A332" s="591"/>
      <c r="B332" s="592" t="s">
        <v>320</v>
      </c>
      <c r="C332" s="592"/>
      <c r="D332" s="592"/>
      <c r="E332" s="592"/>
      <c r="F332" s="592"/>
      <c r="G332" s="592"/>
      <c r="H332" s="265">
        <f>SUM(H307,H314,H321,H328,H329:H331)</f>
        <v>0</v>
      </c>
      <c r="I332" s="358"/>
      <c r="J332" s="358"/>
      <c r="K332" s="291"/>
      <c r="L332" s="291"/>
      <c r="M332" s="291"/>
      <c r="N332" s="291"/>
      <c r="O332" s="294"/>
    </row>
    <row r="333" spans="1:15" s="318" customFormat="1" x14ac:dyDescent="0.25">
      <c r="A333" s="312"/>
      <c r="B333" s="313"/>
      <c r="C333" s="314"/>
      <c r="D333" s="315"/>
      <c r="E333" s="316"/>
      <c r="F333" s="187"/>
      <c r="G333" s="362"/>
      <c r="H333" s="317"/>
      <c r="I333" s="363"/>
      <c r="J333" s="363"/>
      <c r="K333" s="187"/>
      <c r="L333" s="187"/>
      <c r="M333" s="187"/>
      <c r="N333" s="187"/>
      <c r="O333" s="311"/>
    </row>
    <row r="334" spans="1:15" ht="27" thickBot="1" x14ac:dyDescent="0.45">
      <c r="A334" s="335"/>
      <c r="B334" s="336"/>
      <c r="C334" s="337"/>
      <c r="D334" s="336"/>
      <c r="E334" s="336"/>
      <c r="F334" s="336"/>
      <c r="G334" s="336"/>
      <c r="H334" s="258">
        <f>SUM(H332,H299,H233,H266,H200)</f>
        <v>0</v>
      </c>
      <c r="I334" s="593" t="s">
        <v>65</v>
      </c>
      <c r="J334" s="593"/>
      <c r="K334" s="593"/>
      <c r="L334" s="593"/>
      <c r="M334" s="593"/>
      <c r="N334" s="336"/>
      <c r="O334" s="364"/>
    </row>
    <row r="335" spans="1:15" ht="15.75" thickBot="1" x14ac:dyDescent="0.3"/>
    <row r="336" spans="1:15" ht="33" thickBot="1" x14ac:dyDescent="0.55000000000000004">
      <c r="A336" s="291"/>
      <c r="B336" s="291"/>
      <c r="C336" s="292"/>
      <c r="D336" s="291"/>
      <c r="E336" s="291"/>
      <c r="F336" s="291"/>
      <c r="G336" s="291"/>
      <c r="H336" s="257">
        <f>H334-H162</f>
        <v>0</v>
      </c>
      <c r="I336" s="594" t="s">
        <v>66</v>
      </c>
      <c r="J336" s="594"/>
      <c r="K336" s="594"/>
      <c r="L336" s="594"/>
      <c r="M336" s="594"/>
      <c r="N336" s="595"/>
      <c r="O336" s="291"/>
    </row>
    <row r="337" s="170" customFormat="1" x14ac:dyDescent="0.25"/>
    <row r="338" s="170" customFormat="1" hidden="1" x14ac:dyDescent="0.25"/>
    <row r="339" s="170" customFormat="1" hidden="1" x14ac:dyDescent="0.25"/>
    <row r="340" s="170" customFormat="1" hidden="1" x14ac:dyDescent="0.25"/>
    <row r="341" s="170" customFormat="1" hidden="1" x14ac:dyDescent="0.25"/>
    <row r="342" s="170" customFormat="1" hidden="1" x14ac:dyDescent="0.25"/>
    <row r="343" s="170" customFormat="1" hidden="1" x14ac:dyDescent="0.25"/>
    <row r="344" s="170" customFormat="1" hidden="1" x14ac:dyDescent="0.25"/>
    <row r="345" s="170" customFormat="1" hidden="1" x14ac:dyDescent="0.25"/>
    <row r="346" s="170" customFormat="1" hidden="1" x14ac:dyDescent="0.25"/>
    <row r="347" s="170" customFormat="1" hidden="1" x14ac:dyDescent="0.25"/>
    <row r="348" s="170" customFormat="1" hidden="1" x14ac:dyDescent="0.25"/>
    <row r="349" s="170" customFormat="1" hidden="1" x14ac:dyDescent="0.25"/>
    <row r="350" s="170" customFormat="1" hidden="1" x14ac:dyDescent="0.25"/>
    <row r="351" s="170" customFormat="1" hidden="1" x14ac:dyDescent="0.25"/>
    <row r="352" s="170" customFormat="1" hidden="1" x14ac:dyDescent="0.25"/>
    <row r="353" s="170" customFormat="1" hidden="1" x14ac:dyDescent="0.25"/>
    <row r="354" s="170" customFormat="1" hidden="1" x14ac:dyDescent="0.25"/>
    <row r="355" s="170" customFormat="1" hidden="1" x14ac:dyDescent="0.25"/>
    <row r="356" s="170" customFormat="1" hidden="1" x14ac:dyDescent="0.25"/>
    <row r="357" s="170" customFormat="1" hidden="1" x14ac:dyDescent="0.25"/>
    <row r="358" s="170" customFormat="1" hidden="1" x14ac:dyDescent="0.25"/>
    <row r="359" s="170" customFormat="1" hidden="1" x14ac:dyDescent="0.25"/>
    <row r="360" s="170" customFormat="1" hidden="1" x14ac:dyDescent="0.25"/>
    <row r="361" s="170" customFormat="1" hidden="1" x14ac:dyDescent="0.25"/>
    <row r="362" s="170" customFormat="1" hidden="1" x14ac:dyDescent="0.25"/>
    <row r="363" s="170" customFormat="1" hidden="1" x14ac:dyDescent="0.25"/>
    <row r="364" s="170" customFormat="1" hidden="1" x14ac:dyDescent="0.25"/>
    <row r="365" s="170" customFormat="1" hidden="1" x14ac:dyDescent="0.25"/>
    <row r="366" s="170" customFormat="1" hidden="1" x14ac:dyDescent="0.25"/>
    <row r="367" s="170" customFormat="1" hidden="1" x14ac:dyDescent="0.25"/>
    <row r="368" s="170" customFormat="1" x14ac:dyDescent="0.25"/>
    <row r="369" s="170" customFormat="1" hidden="1" x14ac:dyDescent="0.25"/>
    <row r="370" s="170" customFormat="1" hidden="1" x14ac:dyDescent="0.25"/>
    <row r="371" s="170" customFormat="1" hidden="1" x14ac:dyDescent="0.25"/>
    <row r="372" s="170" customFormat="1" hidden="1" x14ac:dyDescent="0.25"/>
    <row r="373" s="170" customFormat="1" hidden="1" x14ac:dyDescent="0.25"/>
    <row r="374" s="170" customFormat="1" hidden="1" x14ac:dyDescent="0.25"/>
    <row r="375" s="170" customFormat="1" hidden="1" x14ac:dyDescent="0.25"/>
    <row r="376" s="170" customFormat="1" hidden="1" x14ac:dyDescent="0.25"/>
    <row r="377" s="170" customFormat="1" hidden="1" x14ac:dyDescent="0.25"/>
    <row r="378" s="170" customFormat="1" hidden="1" x14ac:dyDescent="0.25"/>
    <row r="379" s="170" customFormat="1" hidden="1" x14ac:dyDescent="0.25"/>
    <row r="380" s="170" customFormat="1" hidden="1" x14ac:dyDescent="0.25"/>
    <row r="381" s="170" customFormat="1" hidden="1" x14ac:dyDescent="0.25"/>
    <row r="382" s="170" customFormat="1" hidden="1" x14ac:dyDescent="0.25"/>
    <row r="383" s="170" customFormat="1" hidden="1" x14ac:dyDescent="0.25"/>
    <row r="384" s="170" customFormat="1" hidden="1" x14ac:dyDescent="0.25"/>
    <row r="385" s="170" customFormat="1" hidden="1" x14ac:dyDescent="0.25"/>
    <row r="386" s="170" customFormat="1" hidden="1" x14ac:dyDescent="0.25"/>
    <row r="387" s="170" customFormat="1" hidden="1" x14ac:dyDescent="0.25"/>
    <row r="388" s="170" customFormat="1" hidden="1" x14ac:dyDescent="0.25"/>
    <row r="389" s="170" customFormat="1" hidden="1" x14ac:dyDescent="0.25"/>
    <row r="390" s="170" customFormat="1" hidden="1" x14ac:dyDescent="0.25"/>
    <row r="391" s="170" customFormat="1" hidden="1" x14ac:dyDescent="0.25"/>
    <row r="392" s="170" customFormat="1" hidden="1" x14ac:dyDescent="0.25"/>
    <row r="393" s="170" customFormat="1" hidden="1" x14ac:dyDescent="0.25"/>
    <row r="394" s="170" customFormat="1" hidden="1" x14ac:dyDescent="0.25"/>
    <row r="395" s="170" customFormat="1" hidden="1" x14ac:dyDescent="0.25"/>
    <row r="396" s="170" customFormat="1" hidden="1" x14ac:dyDescent="0.25"/>
    <row r="397" s="170" customFormat="1" hidden="1" x14ac:dyDescent="0.25"/>
    <row r="398" s="170" customFormat="1" hidden="1" x14ac:dyDescent="0.25"/>
    <row r="399" s="170" customFormat="1" hidden="1" x14ac:dyDescent="0.25"/>
    <row r="400" s="170" customFormat="1" hidden="1" x14ac:dyDescent="0.25"/>
    <row r="401" s="170" customFormat="1" hidden="1" x14ac:dyDescent="0.25"/>
    <row r="402" s="170" customFormat="1" hidden="1" x14ac:dyDescent="0.25"/>
    <row r="403" s="170" customFormat="1" hidden="1" x14ac:dyDescent="0.25"/>
    <row r="404" s="170" customFormat="1" hidden="1" x14ac:dyDescent="0.25"/>
    <row r="405" s="170" customFormat="1" hidden="1" x14ac:dyDescent="0.25"/>
    <row r="406" s="170" customFormat="1" hidden="1" x14ac:dyDescent="0.25"/>
    <row r="407" s="170" customFormat="1" hidden="1" x14ac:dyDescent="0.25"/>
    <row r="408" s="170" customFormat="1" hidden="1" x14ac:dyDescent="0.25"/>
    <row r="409" s="170" customFormat="1" hidden="1" x14ac:dyDescent="0.25"/>
    <row r="410" s="170" customFormat="1" hidden="1" x14ac:dyDescent="0.25"/>
    <row r="411" s="170" customFormat="1" hidden="1" x14ac:dyDescent="0.25"/>
    <row r="412" s="170" customFormat="1" hidden="1" x14ac:dyDescent="0.25"/>
    <row r="413" s="170" customFormat="1" hidden="1" x14ac:dyDescent="0.25"/>
    <row r="414" s="170" customFormat="1" hidden="1" x14ac:dyDescent="0.25"/>
    <row r="415" s="170" customFormat="1" hidden="1" x14ac:dyDescent="0.25"/>
    <row r="416" s="170" customFormat="1" hidden="1" x14ac:dyDescent="0.25"/>
    <row r="417" s="170" customFormat="1" hidden="1" x14ac:dyDescent="0.25"/>
    <row r="418" s="170" customFormat="1" hidden="1" x14ac:dyDescent="0.25"/>
    <row r="419" s="170" customFormat="1" hidden="1" x14ac:dyDescent="0.25"/>
    <row r="420" s="170" customFormat="1" hidden="1" x14ac:dyDescent="0.25"/>
    <row r="421" s="170" customFormat="1" hidden="1" x14ac:dyDescent="0.25"/>
    <row r="422" s="170" customFormat="1" hidden="1" x14ac:dyDescent="0.25"/>
    <row r="423" s="170" customFormat="1" hidden="1" x14ac:dyDescent="0.25"/>
    <row r="424" s="170" customFormat="1" hidden="1" x14ac:dyDescent="0.25"/>
    <row r="425" s="170" customFormat="1" hidden="1" x14ac:dyDescent="0.25"/>
    <row r="426" s="170" customFormat="1" hidden="1" x14ac:dyDescent="0.25"/>
    <row r="427" s="170" customFormat="1" hidden="1" x14ac:dyDescent="0.25"/>
    <row r="428" s="170" customFormat="1" hidden="1" x14ac:dyDescent="0.25"/>
    <row r="429" s="170" customFormat="1" hidden="1" x14ac:dyDescent="0.25"/>
    <row r="430" s="170" customFormat="1" hidden="1" x14ac:dyDescent="0.25"/>
    <row r="431" s="170" customFormat="1" hidden="1" x14ac:dyDescent="0.25"/>
    <row r="432" s="170" customFormat="1" hidden="1" x14ac:dyDescent="0.25"/>
    <row r="433" spans="3:8" hidden="1" x14ac:dyDescent="0.25">
      <c r="C433" s="170"/>
      <c r="H433" s="170"/>
    </row>
    <row r="434" spans="3:8" hidden="1" x14ac:dyDescent="0.25">
      <c r="C434" s="170"/>
      <c r="H434" s="170"/>
    </row>
    <row r="435" spans="3:8" hidden="1" x14ac:dyDescent="0.25">
      <c r="C435" s="170"/>
      <c r="H435" s="170"/>
    </row>
    <row r="436" spans="3:8" hidden="1" x14ac:dyDescent="0.25">
      <c r="C436" s="170"/>
      <c r="H436" s="170"/>
    </row>
    <row r="437" spans="3:8" hidden="1" x14ac:dyDescent="0.25">
      <c r="C437" s="170"/>
      <c r="H437" s="170"/>
    </row>
    <row r="438" spans="3:8" hidden="1" x14ac:dyDescent="0.25">
      <c r="C438" s="170"/>
      <c r="H438" s="170"/>
    </row>
    <row r="439" spans="3:8" hidden="1" x14ac:dyDescent="0.25">
      <c r="C439" s="170"/>
      <c r="H439" s="170"/>
    </row>
    <row r="440" spans="3:8" hidden="1" x14ac:dyDescent="0.25">
      <c r="C440" s="170"/>
      <c r="H440" s="170"/>
    </row>
    <row r="441" spans="3:8" hidden="1" x14ac:dyDescent="0.25">
      <c r="C441" s="170"/>
      <c r="H441" s="170"/>
    </row>
    <row r="442" spans="3:8" x14ac:dyDescent="0.25"/>
  </sheetData>
  <sheetProtection sheet="1" selectLockedCells="1"/>
  <mergeCells count="309">
    <mergeCell ref="F7:F11"/>
    <mergeCell ref="F32:F36"/>
    <mergeCell ref="F57:F61"/>
    <mergeCell ref="F82:F86"/>
    <mergeCell ref="F107:F111"/>
    <mergeCell ref="I334:M334"/>
    <mergeCell ref="I336:N336"/>
    <mergeCell ref="B152:N152"/>
    <mergeCell ref="I154:I159"/>
    <mergeCell ref="J154:K154"/>
    <mergeCell ref="J155:K155"/>
    <mergeCell ref="J156:K156"/>
    <mergeCell ref="J157:K157"/>
    <mergeCell ref="J158:K158"/>
    <mergeCell ref="B315:B321"/>
    <mergeCell ref="C315:C321"/>
    <mergeCell ref="F315:F320"/>
    <mergeCell ref="I321:J321"/>
    <mergeCell ref="B322:B328"/>
    <mergeCell ref="C322:C328"/>
    <mergeCell ref="F322:F327"/>
    <mergeCell ref="I328:J328"/>
    <mergeCell ref="B299:G299"/>
    <mergeCell ref="B282:B288"/>
    <mergeCell ref="C282:C288"/>
    <mergeCell ref="F282:F287"/>
    <mergeCell ref="I288:J288"/>
    <mergeCell ref="B289:B295"/>
    <mergeCell ref="C289:C295"/>
    <mergeCell ref="A301:A332"/>
    <mergeCell ref="B301:B307"/>
    <mergeCell ref="C301:C307"/>
    <mergeCell ref="F301:F306"/>
    <mergeCell ref="I307:J307"/>
    <mergeCell ref="B308:B314"/>
    <mergeCell ref="C308:C314"/>
    <mergeCell ref="F308:F313"/>
    <mergeCell ref="I314:J314"/>
    <mergeCell ref="B332:G332"/>
    <mergeCell ref="I295:J295"/>
    <mergeCell ref="F289:F294"/>
    <mergeCell ref="A268:A299"/>
    <mergeCell ref="B268:B274"/>
    <mergeCell ref="C268:C274"/>
    <mergeCell ref="F268:F273"/>
    <mergeCell ref="I274:J274"/>
    <mergeCell ref="B275:B281"/>
    <mergeCell ref="C275:C281"/>
    <mergeCell ref="F275:F280"/>
    <mergeCell ref="I281:J281"/>
    <mergeCell ref="A235:A266"/>
    <mergeCell ref="B249:B255"/>
    <mergeCell ref="C249:C255"/>
    <mergeCell ref="F249:F254"/>
    <mergeCell ref="I255:J255"/>
    <mergeCell ref="B256:B262"/>
    <mergeCell ref="C256:C262"/>
    <mergeCell ref="F256:F261"/>
    <mergeCell ref="I262:J262"/>
    <mergeCell ref="B235:B241"/>
    <mergeCell ref="C235:C241"/>
    <mergeCell ref="F235:F240"/>
    <mergeCell ref="I241:J241"/>
    <mergeCell ref="B242:B248"/>
    <mergeCell ref="C242:C248"/>
    <mergeCell ref="F242:F247"/>
    <mergeCell ref="I248:J248"/>
    <mergeCell ref="B266:G266"/>
    <mergeCell ref="A202:A233"/>
    <mergeCell ref="B202:B208"/>
    <mergeCell ref="C202:C208"/>
    <mergeCell ref="F202:F207"/>
    <mergeCell ref="I208:J208"/>
    <mergeCell ref="B209:B215"/>
    <mergeCell ref="C209:C215"/>
    <mergeCell ref="F209:F214"/>
    <mergeCell ref="I215:J215"/>
    <mergeCell ref="B216:B222"/>
    <mergeCell ref="C216:C222"/>
    <mergeCell ref="F216:F221"/>
    <mergeCell ref="I222:J222"/>
    <mergeCell ref="B223:B229"/>
    <mergeCell ref="C223:C229"/>
    <mergeCell ref="F223:F228"/>
    <mergeCell ref="I229:J229"/>
    <mergeCell ref="B233:G233"/>
    <mergeCell ref="AB170:AF170"/>
    <mergeCell ref="K171:O173"/>
    <mergeCell ref="K174:O174"/>
    <mergeCell ref="I175:J175"/>
    <mergeCell ref="K175:O175"/>
    <mergeCell ref="B183:B189"/>
    <mergeCell ref="C183:C189"/>
    <mergeCell ref="F183:F188"/>
    <mergeCell ref="I189:J189"/>
    <mergeCell ref="B176:B182"/>
    <mergeCell ref="C176:C182"/>
    <mergeCell ref="F176:F181"/>
    <mergeCell ref="A166:O166"/>
    <mergeCell ref="K168:O168"/>
    <mergeCell ref="A169:A200"/>
    <mergeCell ref="B169:B175"/>
    <mergeCell ref="C169:C175"/>
    <mergeCell ref="F169:F174"/>
    <mergeCell ref="K169:O169"/>
    <mergeCell ref="K176:O176"/>
    <mergeCell ref="K177:O177"/>
    <mergeCell ref="I182:J182"/>
    <mergeCell ref="K170:O170"/>
    <mergeCell ref="B190:B196"/>
    <mergeCell ref="C190:C196"/>
    <mergeCell ref="F190:F195"/>
    <mergeCell ref="I196:J196"/>
    <mergeCell ref="B200:G200"/>
    <mergeCell ref="A143:N143"/>
    <mergeCell ref="I145:I150"/>
    <mergeCell ref="J145:K145"/>
    <mergeCell ref="J146:K146"/>
    <mergeCell ref="J147:K147"/>
    <mergeCell ref="J148:K148"/>
    <mergeCell ref="J149:K149"/>
    <mergeCell ref="J150:K150"/>
    <mergeCell ref="G164:N164"/>
    <mergeCell ref="J159:K159"/>
    <mergeCell ref="A133:N133"/>
    <mergeCell ref="C135:D135"/>
    <mergeCell ref="G135:G140"/>
    <mergeCell ref="H135:I135"/>
    <mergeCell ref="C136:D136"/>
    <mergeCell ref="H136:I136"/>
    <mergeCell ref="C137:D137"/>
    <mergeCell ref="H137:I137"/>
    <mergeCell ref="C138:D138"/>
    <mergeCell ref="H138:I138"/>
    <mergeCell ref="C139:D139"/>
    <mergeCell ref="H139:I139"/>
    <mergeCell ref="C140:D140"/>
    <mergeCell ref="H140:I140"/>
    <mergeCell ref="L119:L123"/>
    <mergeCell ref="J124:K124"/>
    <mergeCell ref="B125:B130"/>
    <mergeCell ref="C125:C130"/>
    <mergeCell ref="F125:F129"/>
    <mergeCell ref="G125:G129"/>
    <mergeCell ref="H125:H129"/>
    <mergeCell ref="J125:K129"/>
    <mergeCell ref="L125:L129"/>
    <mergeCell ref="J130:K130"/>
    <mergeCell ref="J107:K111"/>
    <mergeCell ref="L107:L111"/>
    <mergeCell ref="J112:K112"/>
    <mergeCell ref="B113:B118"/>
    <mergeCell ref="C113:C118"/>
    <mergeCell ref="F113:F117"/>
    <mergeCell ref="G113:G117"/>
    <mergeCell ref="H113:H117"/>
    <mergeCell ref="J113:K117"/>
    <mergeCell ref="L113:L117"/>
    <mergeCell ref="A107:A130"/>
    <mergeCell ref="B107:B112"/>
    <mergeCell ref="C107:C112"/>
    <mergeCell ref="G107:G111"/>
    <mergeCell ref="H107:H111"/>
    <mergeCell ref="I107:I130"/>
    <mergeCell ref="L94:L98"/>
    <mergeCell ref="J99:K99"/>
    <mergeCell ref="B100:B105"/>
    <mergeCell ref="C100:C105"/>
    <mergeCell ref="F100:F104"/>
    <mergeCell ref="G100:G104"/>
    <mergeCell ref="H100:H104"/>
    <mergeCell ref="J100:K104"/>
    <mergeCell ref="L100:L104"/>
    <mergeCell ref="J105:K105"/>
    <mergeCell ref="A82:A105"/>
    <mergeCell ref="J118:K118"/>
    <mergeCell ref="B119:B124"/>
    <mergeCell ref="C119:C124"/>
    <mergeCell ref="F119:F123"/>
    <mergeCell ref="G119:G123"/>
    <mergeCell ref="H119:H123"/>
    <mergeCell ref="J119:K123"/>
    <mergeCell ref="J93:K93"/>
    <mergeCell ref="B94:B99"/>
    <mergeCell ref="C94:C99"/>
    <mergeCell ref="F94:F98"/>
    <mergeCell ref="G94:G98"/>
    <mergeCell ref="H94:H98"/>
    <mergeCell ref="J94:K98"/>
    <mergeCell ref="J82:K86"/>
    <mergeCell ref="L82:L86"/>
    <mergeCell ref="J87:K87"/>
    <mergeCell ref="B88:B93"/>
    <mergeCell ref="C88:C93"/>
    <mergeCell ref="F88:F92"/>
    <mergeCell ref="G88:G92"/>
    <mergeCell ref="H88:H92"/>
    <mergeCell ref="J88:K92"/>
    <mergeCell ref="L88:L92"/>
    <mergeCell ref="B82:B87"/>
    <mergeCell ref="C82:C87"/>
    <mergeCell ref="G82:G86"/>
    <mergeCell ref="H82:H86"/>
    <mergeCell ref="I82:I105"/>
    <mergeCell ref="L69:L73"/>
    <mergeCell ref="J74:K74"/>
    <mergeCell ref="B75:B80"/>
    <mergeCell ref="C75:C80"/>
    <mergeCell ref="F75:F79"/>
    <mergeCell ref="G75:G79"/>
    <mergeCell ref="H75:H79"/>
    <mergeCell ref="J75:K79"/>
    <mergeCell ref="L75:L79"/>
    <mergeCell ref="J80:K80"/>
    <mergeCell ref="J57:K61"/>
    <mergeCell ref="L57:L61"/>
    <mergeCell ref="J62:K62"/>
    <mergeCell ref="B63:B68"/>
    <mergeCell ref="C63:C68"/>
    <mergeCell ref="F63:F67"/>
    <mergeCell ref="G63:G67"/>
    <mergeCell ref="H63:H67"/>
    <mergeCell ref="J63:K67"/>
    <mergeCell ref="L63:L67"/>
    <mergeCell ref="A57:A80"/>
    <mergeCell ref="B57:B62"/>
    <mergeCell ref="C57:C62"/>
    <mergeCell ref="G57:G61"/>
    <mergeCell ref="H57:H61"/>
    <mergeCell ref="I57:I80"/>
    <mergeCell ref="L44:L48"/>
    <mergeCell ref="J49:K49"/>
    <mergeCell ref="B50:B55"/>
    <mergeCell ref="C50:C55"/>
    <mergeCell ref="F50:F54"/>
    <mergeCell ref="G50:G54"/>
    <mergeCell ref="H50:H54"/>
    <mergeCell ref="J50:K54"/>
    <mergeCell ref="L50:L54"/>
    <mergeCell ref="J55:K55"/>
    <mergeCell ref="A32:A55"/>
    <mergeCell ref="J68:K68"/>
    <mergeCell ref="B69:B74"/>
    <mergeCell ref="C69:C74"/>
    <mergeCell ref="F69:F73"/>
    <mergeCell ref="G69:G73"/>
    <mergeCell ref="H69:H73"/>
    <mergeCell ref="J69:K73"/>
    <mergeCell ref="J43:K43"/>
    <mergeCell ref="B44:B49"/>
    <mergeCell ref="C44:C49"/>
    <mergeCell ref="F44:F48"/>
    <mergeCell ref="G44:G48"/>
    <mergeCell ref="H44:H48"/>
    <mergeCell ref="J44:K48"/>
    <mergeCell ref="J32:K36"/>
    <mergeCell ref="L32:L36"/>
    <mergeCell ref="J37:K37"/>
    <mergeCell ref="B38:B43"/>
    <mergeCell ref="C38:C43"/>
    <mergeCell ref="F38:F42"/>
    <mergeCell ref="G38:G42"/>
    <mergeCell ref="H38:H42"/>
    <mergeCell ref="J38:K42"/>
    <mergeCell ref="L38:L42"/>
    <mergeCell ref="B32:B37"/>
    <mergeCell ref="C32:C37"/>
    <mergeCell ref="G32:G36"/>
    <mergeCell ref="H32:H36"/>
    <mergeCell ref="I32:I55"/>
    <mergeCell ref="F13:F17"/>
    <mergeCell ref="G13:G17"/>
    <mergeCell ref="H13:H17"/>
    <mergeCell ref="J13:K17"/>
    <mergeCell ref="L13:L17"/>
    <mergeCell ref="L19:L23"/>
    <mergeCell ref="J24:K24"/>
    <mergeCell ref="B25:B30"/>
    <mergeCell ref="C25:C30"/>
    <mergeCell ref="F25:F29"/>
    <mergeCell ref="G25:G29"/>
    <mergeCell ref="H25:H29"/>
    <mergeCell ref="J25:K29"/>
    <mergeCell ref="L25:L29"/>
    <mergeCell ref="J30:K30"/>
    <mergeCell ref="A5:B5"/>
    <mergeCell ref="C5:D5"/>
    <mergeCell ref="A1:N1"/>
    <mergeCell ref="A2:N3"/>
    <mergeCell ref="A4:N4"/>
    <mergeCell ref="J6:K6"/>
    <mergeCell ref="A7:A30"/>
    <mergeCell ref="B7:B12"/>
    <mergeCell ref="C7:C12"/>
    <mergeCell ref="G7:G11"/>
    <mergeCell ref="H7:H11"/>
    <mergeCell ref="I7:I30"/>
    <mergeCell ref="J18:K18"/>
    <mergeCell ref="B19:B24"/>
    <mergeCell ref="C19:C24"/>
    <mergeCell ref="F19:F23"/>
    <mergeCell ref="G19:G23"/>
    <mergeCell ref="H19:H23"/>
    <mergeCell ref="J19:K23"/>
    <mergeCell ref="J7:K11"/>
    <mergeCell ref="L7:L11"/>
    <mergeCell ref="J12:K12"/>
    <mergeCell ref="B13:B18"/>
    <mergeCell ref="C13:C18"/>
  </mergeCells>
  <pageMargins left="0.25" right="0.25" top="0.75" bottom="0.75" header="0.3" footer="0.3"/>
  <pageSetup orientation="landscape" r:id="rId1"/>
  <ignoredErrors>
    <ignoredError sqref="H175 H182 H189 H208 H215 H222 H241 H248 H255 H274 H281 H288 H307 H314 H32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362"/>
  <sheetViews>
    <sheetView showGridLines="0" zoomScale="80" zoomScaleNormal="80" workbookViewId="0">
      <selection activeCell="C6" sqref="C6:D6"/>
    </sheetView>
  </sheetViews>
  <sheetFormatPr defaultColWidth="0" defaultRowHeight="15" zeroHeight="1" x14ac:dyDescent="0.25"/>
  <cols>
    <col min="1" max="1" width="11.5703125" style="170" customWidth="1"/>
    <col min="2" max="2" width="13" style="170" customWidth="1"/>
    <col min="3" max="3" width="13.7109375" style="365" customWidth="1"/>
    <col min="4" max="4" width="23.5703125" style="170" customWidth="1"/>
    <col min="5" max="5" width="13.7109375" style="170" customWidth="1"/>
    <col min="6" max="6" width="22.5703125" style="170" customWidth="1"/>
    <col min="7" max="7" width="23" style="170" customWidth="1"/>
    <col min="8" max="8" width="29.85546875" style="366" customWidth="1"/>
    <col min="9" max="9" width="24.28515625" style="170" customWidth="1"/>
    <col min="10" max="10" width="12.140625" style="170" customWidth="1"/>
    <col min="11" max="11" width="10.42578125" style="170" customWidth="1"/>
    <col min="12" max="12" width="18.140625" style="170" customWidth="1"/>
    <col min="13" max="13" width="22.28515625" style="170" customWidth="1"/>
    <col min="14" max="14" width="17.140625" style="170" customWidth="1"/>
    <col min="15" max="16" width="9.140625" style="170" customWidth="1"/>
    <col min="17" max="27" width="9.140625" style="170" hidden="1" customWidth="1"/>
    <col min="28" max="28" width="11.140625" style="170" hidden="1" customWidth="1"/>
    <col min="29" max="16384" width="9.140625" style="170" hidden="1"/>
  </cols>
  <sheetData>
    <row r="1" spans="1:14" ht="111.75" customHeight="1" thickBot="1" x14ac:dyDescent="0.3">
      <c r="A1" s="535" t="s">
        <v>342</v>
      </c>
      <c r="B1" s="536"/>
      <c r="C1" s="536"/>
      <c r="D1" s="536"/>
      <c r="E1" s="536"/>
      <c r="F1" s="536"/>
      <c r="G1" s="536"/>
      <c r="H1" s="536"/>
      <c r="I1" s="536"/>
      <c r="J1" s="536"/>
      <c r="K1" s="536"/>
      <c r="L1" s="536"/>
      <c r="M1" s="536"/>
      <c r="N1" s="537"/>
    </row>
    <row r="2" spans="1:14" s="289" customFormat="1" ht="51.6" customHeight="1" x14ac:dyDescent="0.25">
      <c r="A2" s="538" t="s">
        <v>68</v>
      </c>
      <c r="B2" s="538"/>
      <c r="C2" s="538"/>
      <c r="D2" s="538"/>
      <c r="E2" s="538"/>
      <c r="F2" s="538"/>
      <c r="G2" s="538"/>
      <c r="H2" s="538"/>
      <c r="I2" s="538"/>
      <c r="J2" s="538"/>
      <c r="K2" s="538"/>
      <c r="L2" s="538"/>
      <c r="M2" s="538"/>
      <c r="N2" s="538"/>
    </row>
    <row r="3" spans="1:14" s="289" customFormat="1" ht="15" customHeight="1" thickBot="1" x14ac:dyDescent="0.3">
      <c r="A3" s="539"/>
      <c r="B3" s="539"/>
      <c r="C3" s="539"/>
      <c r="D3" s="539"/>
      <c r="E3" s="539"/>
      <c r="F3" s="539"/>
      <c r="G3" s="539"/>
      <c r="H3" s="539"/>
      <c r="I3" s="539"/>
      <c r="J3" s="539"/>
      <c r="K3" s="539"/>
      <c r="L3" s="539"/>
      <c r="M3" s="539"/>
      <c r="N3" s="539"/>
    </row>
    <row r="4" spans="1:14" ht="32.25" x14ac:dyDescent="0.5">
      <c r="A4" s="540" t="s">
        <v>71</v>
      </c>
      <c r="B4" s="541"/>
      <c r="C4" s="541"/>
      <c r="D4" s="541"/>
      <c r="E4" s="541"/>
      <c r="F4" s="541"/>
      <c r="G4" s="541"/>
      <c r="H4" s="541"/>
      <c r="I4" s="541"/>
      <c r="J4" s="541"/>
      <c r="K4" s="541"/>
      <c r="L4" s="541"/>
      <c r="M4" s="541"/>
      <c r="N4" s="542"/>
    </row>
    <row r="5" spans="1:14" ht="9" customHeight="1" thickBot="1" x14ac:dyDescent="0.3">
      <c r="A5" s="290"/>
      <c r="B5" s="291"/>
      <c r="C5" s="292"/>
      <c r="D5" s="291"/>
      <c r="E5" s="291"/>
      <c r="F5" s="291"/>
      <c r="G5" s="291"/>
      <c r="H5" s="293"/>
      <c r="I5" s="291"/>
      <c r="J5" s="291"/>
      <c r="K5" s="291"/>
      <c r="L5" s="291"/>
      <c r="M5" s="291"/>
      <c r="N5" s="294"/>
    </row>
    <row r="6" spans="1:14" customFormat="1" ht="27" thickBot="1" x14ac:dyDescent="0.45">
      <c r="A6" s="531" t="s">
        <v>343</v>
      </c>
      <c r="B6" s="532"/>
      <c r="C6" s="533"/>
      <c r="D6" s="534"/>
      <c r="H6" s="396"/>
      <c r="N6" s="397"/>
    </row>
    <row r="7" spans="1:14" ht="51.75" customHeight="1" thickBot="1" x14ac:dyDescent="0.3">
      <c r="A7" s="295" t="s">
        <v>12</v>
      </c>
      <c r="B7" s="296"/>
      <c r="C7" s="297" t="s">
        <v>11</v>
      </c>
      <c r="D7" s="297" t="s">
        <v>10</v>
      </c>
      <c r="E7" s="297" t="s">
        <v>25</v>
      </c>
      <c r="F7" s="298" t="s">
        <v>13</v>
      </c>
      <c r="G7" s="299" t="s">
        <v>26</v>
      </c>
      <c r="H7" s="300" t="s">
        <v>87</v>
      </c>
      <c r="I7" s="301"/>
      <c r="J7" s="543" t="s">
        <v>90</v>
      </c>
      <c r="K7" s="543"/>
      <c r="L7" s="297" t="s">
        <v>88</v>
      </c>
      <c r="M7" s="302"/>
      <c r="N7" s="294"/>
    </row>
    <row r="8" spans="1:14" x14ac:dyDescent="0.25">
      <c r="A8" s="544" t="s">
        <v>308</v>
      </c>
      <c r="B8" s="547" t="s">
        <v>304</v>
      </c>
      <c r="C8" s="444"/>
      <c r="D8" s="218"/>
      <c r="E8" s="219"/>
      <c r="F8" s="444"/>
      <c r="G8" s="550"/>
      <c r="H8" s="553"/>
      <c r="I8" s="550"/>
      <c r="J8" s="567"/>
      <c r="K8" s="568"/>
      <c r="L8" s="571"/>
      <c r="M8" s="303"/>
      <c r="N8" s="294"/>
    </row>
    <row r="9" spans="1:14" x14ac:dyDescent="0.25">
      <c r="A9" s="545"/>
      <c r="B9" s="548"/>
      <c r="C9" s="445"/>
      <c r="D9" s="44"/>
      <c r="E9" s="45"/>
      <c r="F9" s="445"/>
      <c r="G9" s="551"/>
      <c r="H9" s="554"/>
      <c r="I9" s="551"/>
      <c r="J9" s="569"/>
      <c r="K9" s="570"/>
      <c r="L9" s="572"/>
      <c r="M9" s="303"/>
      <c r="N9" s="294"/>
    </row>
    <row r="10" spans="1:14" x14ac:dyDescent="0.25">
      <c r="A10" s="545"/>
      <c r="B10" s="548"/>
      <c r="C10" s="445"/>
      <c r="D10" s="44"/>
      <c r="E10" s="45"/>
      <c r="F10" s="445"/>
      <c r="G10" s="551"/>
      <c r="H10" s="554"/>
      <c r="I10" s="551"/>
      <c r="J10" s="569"/>
      <c r="K10" s="570"/>
      <c r="L10" s="572"/>
      <c r="M10" s="303"/>
      <c r="N10" s="294"/>
    </row>
    <row r="11" spans="1:14" x14ac:dyDescent="0.25">
      <c r="A11" s="545"/>
      <c r="B11" s="548"/>
      <c r="C11" s="445"/>
      <c r="D11" s="44"/>
      <c r="E11" s="45"/>
      <c r="F11" s="445"/>
      <c r="G11" s="551"/>
      <c r="H11" s="554"/>
      <c r="I11" s="551"/>
      <c r="J11" s="569"/>
      <c r="K11" s="570"/>
      <c r="L11" s="572"/>
      <c r="M11" s="303"/>
      <c r="N11" s="294"/>
    </row>
    <row r="12" spans="1:14" x14ac:dyDescent="0.25">
      <c r="A12" s="545"/>
      <c r="B12" s="548"/>
      <c r="C12" s="445"/>
      <c r="D12" s="44"/>
      <c r="E12" s="45"/>
      <c r="F12" s="446"/>
      <c r="G12" s="552"/>
      <c r="H12" s="555"/>
      <c r="I12" s="551"/>
      <c r="J12" s="569"/>
      <c r="K12" s="570"/>
      <c r="L12" s="572"/>
      <c r="M12" s="303"/>
      <c r="N12" s="294"/>
    </row>
    <row r="13" spans="1:14" ht="17.25" x14ac:dyDescent="0.3">
      <c r="A13" s="545"/>
      <c r="B13" s="549"/>
      <c r="C13" s="446"/>
      <c r="D13" s="82" t="s">
        <v>4</v>
      </c>
      <c r="E13" s="32">
        <f>SUM(E8:E12)</f>
        <v>0</v>
      </c>
      <c r="F13" s="83"/>
      <c r="G13" s="44"/>
      <c r="H13" s="84">
        <f>E13*G13</f>
        <v>0</v>
      </c>
      <c r="I13" s="551"/>
      <c r="J13" s="455"/>
      <c r="K13" s="478"/>
      <c r="L13" s="220">
        <f>G13*J13</f>
        <v>0</v>
      </c>
      <c r="M13" s="304"/>
      <c r="N13" s="294"/>
    </row>
    <row r="14" spans="1:14" ht="17.25" x14ac:dyDescent="0.3">
      <c r="A14" s="545"/>
      <c r="B14" s="557" t="s">
        <v>305</v>
      </c>
      <c r="C14" s="457"/>
      <c r="D14" s="284"/>
      <c r="E14" s="285"/>
      <c r="F14" s="479"/>
      <c r="G14" s="558"/>
      <c r="H14" s="463"/>
      <c r="I14" s="551"/>
      <c r="J14" s="561"/>
      <c r="K14" s="562"/>
      <c r="L14" s="480"/>
      <c r="M14" s="304"/>
      <c r="N14" s="294"/>
    </row>
    <row r="15" spans="1:14" ht="17.25" x14ac:dyDescent="0.3">
      <c r="A15" s="545"/>
      <c r="B15" s="557"/>
      <c r="C15" s="457"/>
      <c r="D15" s="284"/>
      <c r="E15" s="285"/>
      <c r="F15" s="445"/>
      <c r="G15" s="559"/>
      <c r="H15" s="464"/>
      <c r="I15" s="551"/>
      <c r="J15" s="563"/>
      <c r="K15" s="564"/>
      <c r="L15" s="481"/>
      <c r="M15" s="304"/>
      <c r="N15" s="294"/>
    </row>
    <row r="16" spans="1:14" ht="17.25" x14ac:dyDescent="0.3">
      <c r="A16" s="545"/>
      <c r="B16" s="557"/>
      <c r="C16" s="457"/>
      <c r="D16" s="284"/>
      <c r="E16" s="285"/>
      <c r="F16" s="445"/>
      <c r="G16" s="559"/>
      <c r="H16" s="464"/>
      <c r="I16" s="551"/>
      <c r="J16" s="563"/>
      <c r="K16" s="564"/>
      <c r="L16" s="481"/>
      <c r="M16" s="304"/>
      <c r="N16" s="294"/>
    </row>
    <row r="17" spans="1:14" ht="17.25" x14ac:dyDescent="0.3">
      <c r="A17" s="545"/>
      <c r="B17" s="557"/>
      <c r="C17" s="457"/>
      <c r="D17" s="284"/>
      <c r="E17" s="285"/>
      <c r="F17" s="445"/>
      <c r="G17" s="559"/>
      <c r="H17" s="464"/>
      <c r="I17" s="551"/>
      <c r="J17" s="563"/>
      <c r="K17" s="564"/>
      <c r="L17" s="481"/>
      <c r="M17" s="304"/>
      <c r="N17" s="294"/>
    </row>
    <row r="18" spans="1:14" ht="17.25" x14ac:dyDescent="0.3">
      <c r="A18" s="545"/>
      <c r="B18" s="557"/>
      <c r="C18" s="457"/>
      <c r="D18" s="284"/>
      <c r="E18" s="285"/>
      <c r="F18" s="445"/>
      <c r="G18" s="560"/>
      <c r="H18" s="465"/>
      <c r="I18" s="551"/>
      <c r="J18" s="565"/>
      <c r="K18" s="566"/>
      <c r="L18" s="482"/>
      <c r="M18" s="304"/>
      <c r="N18" s="294"/>
    </row>
    <row r="19" spans="1:14" ht="17.25" x14ac:dyDescent="0.3">
      <c r="A19" s="545"/>
      <c r="B19" s="557"/>
      <c r="C19" s="457"/>
      <c r="D19" s="82" t="s">
        <v>4</v>
      </c>
      <c r="E19" s="32">
        <f>SUM(E14:E18)</f>
        <v>0</v>
      </c>
      <c r="F19" s="216"/>
      <c r="G19" s="78"/>
      <c r="H19" s="215">
        <f>E19*G19</f>
        <v>0</v>
      </c>
      <c r="I19" s="551"/>
      <c r="J19" s="454"/>
      <c r="K19" s="455"/>
      <c r="L19" s="220">
        <f>G19*J19</f>
        <v>0</v>
      </c>
      <c r="M19" s="304"/>
      <c r="N19" s="294"/>
    </row>
    <row r="20" spans="1:14" ht="17.25" x14ac:dyDescent="0.3">
      <c r="A20" s="545"/>
      <c r="B20" s="557" t="s">
        <v>306</v>
      </c>
      <c r="C20" s="457"/>
      <c r="D20" s="284"/>
      <c r="E20" s="285"/>
      <c r="F20" s="479"/>
      <c r="G20" s="558"/>
      <c r="H20" s="463"/>
      <c r="I20" s="551"/>
      <c r="J20" s="561"/>
      <c r="K20" s="562"/>
      <c r="L20" s="480"/>
      <c r="M20" s="304"/>
      <c r="N20" s="294"/>
    </row>
    <row r="21" spans="1:14" ht="17.25" x14ac:dyDescent="0.3">
      <c r="A21" s="545"/>
      <c r="B21" s="557"/>
      <c r="C21" s="457"/>
      <c r="D21" s="284"/>
      <c r="E21" s="285"/>
      <c r="F21" s="445"/>
      <c r="G21" s="559"/>
      <c r="H21" s="464"/>
      <c r="I21" s="551"/>
      <c r="J21" s="563"/>
      <c r="K21" s="564"/>
      <c r="L21" s="481"/>
      <c r="M21" s="304"/>
      <c r="N21" s="294"/>
    </row>
    <row r="22" spans="1:14" ht="17.25" x14ac:dyDescent="0.3">
      <c r="A22" s="545"/>
      <c r="B22" s="557"/>
      <c r="C22" s="457"/>
      <c r="D22" s="284"/>
      <c r="E22" s="285"/>
      <c r="F22" s="445"/>
      <c r="G22" s="559"/>
      <c r="H22" s="464"/>
      <c r="I22" s="551"/>
      <c r="J22" s="563"/>
      <c r="K22" s="564"/>
      <c r="L22" s="481"/>
      <c r="M22" s="304"/>
      <c r="N22" s="294"/>
    </row>
    <row r="23" spans="1:14" ht="17.25" x14ac:dyDescent="0.3">
      <c r="A23" s="545"/>
      <c r="B23" s="557"/>
      <c r="C23" s="457"/>
      <c r="D23" s="284"/>
      <c r="E23" s="285"/>
      <c r="F23" s="445"/>
      <c r="G23" s="559"/>
      <c r="H23" s="464"/>
      <c r="I23" s="551"/>
      <c r="J23" s="563"/>
      <c r="K23" s="564"/>
      <c r="L23" s="481"/>
      <c r="M23" s="304"/>
      <c r="N23" s="294"/>
    </row>
    <row r="24" spans="1:14" ht="17.25" x14ac:dyDescent="0.3">
      <c r="A24" s="545"/>
      <c r="B24" s="557"/>
      <c r="C24" s="457"/>
      <c r="D24" s="284"/>
      <c r="E24" s="285"/>
      <c r="F24" s="445"/>
      <c r="G24" s="560"/>
      <c r="H24" s="465"/>
      <c r="I24" s="551"/>
      <c r="J24" s="565"/>
      <c r="K24" s="566"/>
      <c r="L24" s="482"/>
      <c r="M24" s="304"/>
      <c r="N24" s="294"/>
    </row>
    <row r="25" spans="1:14" ht="17.25" x14ac:dyDescent="0.3">
      <c r="A25" s="545"/>
      <c r="B25" s="557"/>
      <c r="C25" s="457"/>
      <c r="D25" s="82" t="s">
        <v>4</v>
      </c>
      <c r="E25" s="32">
        <f>SUM(E20:E24)</f>
        <v>0</v>
      </c>
      <c r="F25" s="216"/>
      <c r="G25" s="78"/>
      <c r="H25" s="215">
        <f>E25*G25</f>
        <v>0</v>
      </c>
      <c r="I25" s="551"/>
      <c r="J25" s="454"/>
      <c r="K25" s="455"/>
      <c r="L25" s="220">
        <f>G25*J25</f>
        <v>0</v>
      </c>
      <c r="M25" s="304"/>
      <c r="N25" s="294"/>
    </row>
    <row r="26" spans="1:14" ht="17.25" x14ac:dyDescent="0.3">
      <c r="A26" s="545"/>
      <c r="B26" s="573" t="s">
        <v>307</v>
      </c>
      <c r="C26" s="445"/>
      <c r="D26" s="284"/>
      <c r="E26" s="285"/>
      <c r="F26" s="457"/>
      <c r="G26" s="558"/>
      <c r="H26" s="463"/>
      <c r="I26" s="551"/>
      <c r="J26" s="561"/>
      <c r="K26" s="562"/>
      <c r="L26" s="480"/>
      <c r="M26" s="304"/>
      <c r="N26" s="294"/>
    </row>
    <row r="27" spans="1:14" ht="17.25" x14ac:dyDescent="0.3">
      <c r="A27" s="545"/>
      <c r="B27" s="548"/>
      <c r="C27" s="445"/>
      <c r="D27" s="284"/>
      <c r="E27" s="285"/>
      <c r="F27" s="457"/>
      <c r="G27" s="559"/>
      <c r="H27" s="464"/>
      <c r="I27" s="551"/>
      <c r="J27" s="563"/>
      <c r="K27" s="564"/>
      <c r="L27" s="481"/>
      <c r="M27" s="304"/>
      <c r="N27" s="294"/>
    </row>
    <row r="28" spans="1:14" ht="17.25" x14ac:dyDescent="0.3">
      <c r="A28" s="545"/>
      <c r="B28" s="548"/>
      <c r="C28" s="445"/>
      <c r="D28" s="284"/>
      <c r="E28" s="285"/>
      <c r="F28" s="457"/>
      <c r="G28" s="559"/>
      <c r="H28" s="464"/>
      <c r="I28" s="551"/>
      <c r="J28" s="563"/>
      <c r="K28" s="564"/>
      <c r="L28" s="481"/>
      <c r="M28" s="304"/>
      <c r="N28" s="294"/>
    </row>
    <row r="29" spans="1:14" ht="17.25" x14ac:dyDescent="0.3">
      <c r="A29" s="545"/>
      <c r="B29" s="548"/>
      <c r="C29" s="445"/>
      <c r="D29" s="284"/>
      <c r="E29" s="285"/>
      <c r="F29" s="457"/>
      <c r="G29" s="559"/>
      <c r="H29" s="464"/>
      <c r="I29" s="551"/>
      <c r="J29" s="563"/>
      <c r="K29" s="564"/>
      <c r="L29" s="481"/>
      <c r="M29" s="304"/>
      <c r="N29" s="294"/>
    </row>
    <row r="30" spans="1:14" ht="17.25" x14ac:dyDescent="0.3">
      <c r="A30" s="545"/>
      <c r="B30" s="548"/>
      <c r="C30" s="445"/>
      <c r="D30" s="284"/>
      <c r="E30" s="285"/>
      <c r="F30" s="457"/>
      <c r="G30" s="560"/>
      <c r="H30" s="465"/>
      <c r="I30" s="551"/>
      <c r="J30" s="565"/>
      <c r="K30" s="566"/>
      <c r="L30" s="482"/>
      <c r="M30" s="304"/>
      <c r="N30" s="294"/>
    </row>
    <row r="31" spans="1:14" ht="18" thickBot="1" x14ac:dyDescent="0.35">
      <c r="A31" s="546"/>
      <c r="B31" s="574"/>
      <c r="C31" s="485"/>
      <c r="D31" s="222" t="s">
        <v>4</v>
      </c>
      <c r="E31" s="223">
        <f>SUM(E26:E30)</f>
        <v>0</v>
      </c>
      <c r="F31" s="224"/>
      <c r="G31" s="225"/>
      <c r="H31" s="229">
        <f>E31*G31</f>
        <v>0</v>
      </c>
      <c r="I31" s="556"/>
      <c r="J31" s="487"/>
      <c r="K31" s="488"/>
      <c r="L31" s="226">
        <f>G31*J31</f>
        <v>0</v>
      </c>
      <c r="M31" s="304"/>
      <c r="N31" s="294"/>
    </row>
    <row r="32" spans="1:14" ht="18" thickBot="1" x14ac:dyDescent="0.35">
      <c r="A32" s="305"/>
      <c r="B32" s="306"/>
      <c r="C32" s="307"/>
      <c r="D32" s="244"/>
      <c r="E32" s="245"/>
      <c r="F32" s="246"/>
      <c r="G32" s="255"/>
      <c r="H32" s="248"/>
      <c r="I32" s="308"/>
      <c r="J32" s="309"/>
      <c r="K32" s="310"/>
      <c r="L32" s="252"/>
      <c r="M32" s="304"/>
      <c r="N32" s="294"/>
    </row>
    <row r="33" spans="1:14" x14ac:dyDescent="0.25">
      <c r="A33" s="544" t="s">
        <v>309</v>
      </c>
      <c r="B33" s="547" t="s">
        <v>304</v>
      </c>
      <c r="C33" s="444"/>
      <c r="D33" s="218"/>
      <c r="E33" s="219"/>
      <c r="F33" s="444"/>
      <c r="G33" s="550"/>
      <c r="H33" s="553"/>
      <c r="I33" s="550"/>
      <c r="J33" s="567"/>
      <c r="K33" s="568"/>
      <c r="L33" s="571"/>
      <c r="M33" s="303"/>
      <c r="N33" s="294"/>
    </row>
    <row r="34" spans="1:14" x14ac:dyDescent="0.25">
      <c r="A34" s="545"/>
      <c r="B34" s="548"/>
      <c r="C34" s="445"/>
      <c r="D34" s="44"/>
      <c r="E34" s="45"/>
      <c r="F34" s="445"/>
      <c r="G34" s="551"/>
      <c r="H34" s="554"/>
      <c r="I34" s="551"/>
      <c r="J34" s="569"/>
      <c r="K34" s="570"/>
      <c r="L34" s="572"/>
      <c r="M34" s="303"/>
      <c r="N34" s="294"/>
    </row>
    <row r="35" spans="1:14" x14ac:dyDescent="0.25">
      <c r="A35" s="545"/>
      <c r="B35" s="548"/>
      <c r="C35" s="445"/>
      <c r="D35" s="44"/>
      <c r="E35" s="45"/>
      <c r="F35" s="445"/>
      <c r="G35" s="551"/>
      <c r="H35" s="554"/>
      <c r="I35" s="551"/>
      <c r="J35" s="569"/>
      <c r="K35" s="570"/>
      <c r="L35" s="572"/>
      <c r="M35" s="303"/>
      <c r="N35" s="294"/>
    </row>
    <row r="36" spans="1:14" x14ac:dyDescent="0.25">
      <c r="A36" s="545"/>
      <c r="B36" s="548"/>
      <c r="C36" s="445"/>
      <c r="D36" s="44"/>
      <c r="E36" s="45"/>
      <c r="F36" s="445"/>
      <c r="G36" s="551"/>
      <c r="H36" s="554"/>
      <c r="I36" s="551"/>
      <c r="J36" s="569"/>
      <c r="K36" s="570"/>
      <c r="L36" s="572"/>
      <c r="M36" s="303"/>
      <c r="N36" s="294"/>
    </row>
    <row r="37" spans="1:14" x14ac:dyDescent="0.25">
      <c r="A37" s="545"/>
      <c r="B37" s="548"/>
      <c r="C37" s="445"/>
      <c r="D37" s="44"/>
      <c r="E37" s="45"/>
      <c r="F37" s="446"/>
      <c r="G37" s="552"/>
      <c r="H37" s="555"/>
      <c r="I37" s="551"/>
      <c r="J37" s="569"/>
      <c r="K37" s="570"/>
      <c r="L37" s="572"/>
      <c r="M37" s="303"/>
      <c r="N37" s="294"/>
    </row>
    <row r="38" spans="1:14" ht="17.25" x14ac:dyDescent="0.3">
      <c r="A38" s="545"/>
      <c r="B38" s="549"/>
      <c r="C38" s="446"/>
      <c r="D38" s="82" t="s">
        <v>4</v>
      </c>
      <c r="E38" s="32">
        <f>SUM(E33:E37)</f>
        <v>0</v>
      </c>
      <c r="F38" s="83"/>
      <c r="G38" s="44"/>
      <c r="H38" s="84">
        <f>E38*G38</f>
        <v>0</v>
      </c>
      <c r="I38" s="551"/>
      <c r="J38" s="455"/>
      <c r="K38" s="478"/>
      <c r="L38" s="220">
        <f>G38*J38</f>
        <v>0</v>
      </c>
      <c r="M38" s="304"/>
      <c r="N38" s="294"/>
    </row>
    <row r="39" spans="1:14" ht="17.25" x14ac:dyDescent="0.3">
      <c r="A39" s="545"/>
      <c r="B39" s="557" t="s">
        <v>305</v>
      </c>
      <c r="C39" s="457"/>
      <c r="D39" s="284"/>
      <c r="E39" s="285"/>
      <c r="F39" s="479"/>
      <c r="G39" s="558"/>
      <c r="H39" s="463"/>
      <c r="I39" s="551"/>
      <c r="J39" s="561"/>
      <c r="K39" s="562"/>
      <c r="L39" s="480"/>
      <c r="M39" s="304"/>
      <c r="N39" s="294"/>
    </row>
    <row r="40" spans="1:14" ht="17.25" x14ac:dyDescent="0.3">
      <c r="A40" s="545"/>
      <c r="B40" s="557"/>
      <c r="C40" s="457"/>
      <c r="D40" s="284"/>
      <c r="E40" s="285"/>
      <c r="F40" s="445"/>
      <c r="G40" s="559"/>
      <c r="H40" s="464"/>
      <c r="I40" s="551"/>
      <c r="J40" s="563"/>
      <c r="K40" s="564"/>
      <c r="L40" s="481"/>
      <c r="M40" s="304"/>
      <c r="N40" s="294"/>
    </row>
    <row r="41" spans="1:14" ht="17.25" x14ac:dyDescent="0.3">
      <c r="A41" s="545"/>
      <c r="B41" s="557"/>
      <c r="C41" s="457"/>
      <c r="D41" s="284"/>
      <c r="E41" s="285"/>
      <c r="F41" s="445"/>
      <c r="G41" s="559"/>
      <c r="H41" s="464"/>
      <c r="I41" s="551"/>
      <c r="J41" s="563"/>
      <c r="K41" s="564"/>
      <c r="L41" s="481"/>
      <c r="M41" s="304"/>
      <c r="N41" s="294"/>
    </row>
    <row r="42" spans="1:14" ht="17.25" x14ac:dyDescent="0.3">
      <c r="A42" s="545"/>
      <c r="B42" s="557"/>
      <c r="C42" s="457"/>
      <c r="D42" s="284"/>
      <c r="E42" s="285"/>
      <c r="F42" s="445"/>
      <c r="G42" s="559"/>
      <c r="H42" s="464"/>
      <c r="I42" s="551"/>
      <c r="J42" s="563"/>
      <c r="K42" s="564"/>
      <c r="L42" s="481"/>
      <c r="M42" s="304"/>
      <c r="N42" s="294"/>
    </row>
    <row r="43" spans="1:14" ht="17.25" x14ac:dyDescent="0.3">
      <c r="A43" s="545"/>
      <c r="B43" s="557"/>
      <c r="C43" s="457"/>
      <c r="D43" s="284"/>
      <c r="E43" s="285"/>
      <c r="F43" s="445"/>
      <c r="G43" s="560"/>
      <c r="H43" s="465"/>
      <c r="I43" s="551"/>
      <c r="J43" s="565"/>
      <c r="K43" s="566"/>
      <c r="L43" s="482"/>
      <c r="M43" s="304"/>
      <c r="N43" s="294"/>
    </row>
    <row r="44" spans="1:14" ht="17.25" x14ac:dyDescent="0.3">
      <c r="A44" s="545"/>
      <c r="B44" s="557"/>
      <c r="C44" s="457"/>
      <c r="D44" s="82" t="s">
        <v>4</v>
      </c>
      <c r="E44" s="32">
        <f>SUM(E39:E43)</f>
        <v>0</v>
      </c>
      <c r="F44" s="216"/>
      <c r="G44" s="78"/>
      <c r="H44" s="215">
        <f>E44*G44</f>
        <v>0</v>
      </c>
      <c r="I44" s="551"/>
      <c r="J44" s="454"/>
      <c r="K44" s="455"/>
      <c r="L44" s="220">
        <f>G44*J44</f>
        <v>0</v>
      </c>
      <c r="M44" s="304"/>
      <c r="N44" s="294"/>
    </row>
    <row r="45" spans="1:14" ht="17.25" x14ac:dyDescent="0.3">
      <c r="A45" s="545"/>
      <c r="B45" s="557" t="s">
        <v>306</v>
      </c>
      <c r="C45" s="457"/>
      <c r="D45" s="284"/>
      <c r="E45" s="285"/>
      <c r="F45" s="479"/>
      <c r="G45" s="558"/>
      <c r="H45" s="463"/>
      <c r="I45" s="551"/>
      <c r="J45" s="561"/>
      <c r="K45" s="562"/>
      <c r="L45" s="480"/>
      <c r="M45" s="304"/>
      <c r="N45" s="294"/>
    </row>
    <row r="46" spans="1:14" ht="17.25" x14ac:dyDescent="0.3">
      <c r="A46" s="545"/>
      <c r="B46" s="557"/>
      <c r="C46" s="457"/>
      <c r="D46" s="284"/>
      <c r="E46" s="285"/>
      <c r="F46" s="445"/>
      <c r="G46" s="559"/>
      <c r="H46" s="464"/>
      <c r="I46" s="551"/>
      <c r="J46" s="563"/>
      <c r="K46" s="564"/>
      <c r="L46" s="481"/>
      <c r="M46" s="304"/>
      <c r="N46" s="294"/>
    </row>
    <row r="47" spans="1:14" ht="17.25" x14ac:dyDescent="0.3">
      <c r="A47" s="545"/>
      <c r="B47" s="557"/>
      <c r="C47" s="457"/>
      <c r="D47" s="284"/>
      <c r="E47" s="285"/>
      <c r="F47" s="445"/>
      <c r="G47" s="559"/>
      <c r="H47" s="464"/>
      <c r="I47" s="551"/>
      <c r="J47" s="563"/>
      <c r="K47" s="564"/>
      <c r="L47" s="481"/>
      <c r="M47" s="304"/>
      <c r="N47" s="294"/>
    </row>
    <row r="48" spans="1:14" ht="17.25" x14ac:dyDescent="0.3">
      <c r="A48" s="545"/>
      <c r="B48" s="557"/>
      <c r="C48" s="457"/>
      <c r="D48" s="284"/>
      <c r="E48" s="285"/>
      <c r="F48" s="445"/>
      <c r="G48" s="559"/>
      <c r="H48" s="464"/>
      <c r="I48" s="551"/>
      <c r="J48" s="563"/>
      <c r="K48" s="564"/>
      <c r="L48" s="481"/>
      <c r="M48" s="304"/>
      <c r="N48" s="294"/>
    </row>
    <row r="49" spans="1:14" ht="17.25" x14ac:dyDescent="0.3">
      <c r="A49" s="545"/>
      <c r="B49" s="557"/>
      <c r="C49" s="457"/>
      <c r="D49" s="284"/>
      <c r="E49" s="285"/>
      <c r="F49" s="445"/>
      <c r="G49" s="560"/>
      <c r="H49" s="465"/>
      <c r="I49" s="551"/>
      <c r="J49" s="565"/>
      <c r="K49" s="566"/>
      <c r="L49" s="482"/>
      <c r="M49" s="304"/>
      <c r="N49" s="294"/>
    </row>
    <row r="50" spans="1:14" ht="17.25" x14ac:dyDescent="0.3">
      <c r="A50" s="545"/>
      <c r="B50" s="557"/>
      <c r="C50" s="457"/>
      <c r="D50" s="82" t="s">
        <v>4</v>
      </c>
      <c r="E50" s="32">
        <f>SUM(E45:E49)</f>
        <v>0</v>
      </c>
      <c r="F50" s="216"/>
      <c r="G50" s="78"/>
      <c r="H50" s="215">
        <f>E50*G50</f>
        <v>0</v>
      </c>
      <c r="I50" s="551"/>
      <c r="J50" s="454"/>
      <c r="K50" s="455"/>
      <c r="L50" s="220">
        <f>G50*J50</f>
        <v>0</v>
      </c>
      <c r="M50" s="304"/>
      <c r="N50" s="294"/>
    </row>
    <row r="51" spans="1:14" ht="17.25" x14ac:dyDescent="0.3">
      <c r="A51" s="545"/>
      <c r="B51" s="573" t="s">
        <v>307</v>
      </c>
      <c r="C51" s="445"/>
      <c r="D51" s="284"/>
      <c r="E51" s="285"/>
      <c r="F51" s="457"/>
      <c r="G51" s="558"/>
      <c r="H51" s="463"/>
      <c r="I51" s="551"/>
      <c r="J51" s="561"/>
      <c r="K51" s="562"/>
      <c r="L51" s="480"/>
      <c r="M51" s="304"/>
      <c r="N51" s="294"/>
    </row>
    <row r="52" spans="1:14" ht="17.25" x14ac:dyDescent="0.3">
      <c r="A52" s="545"/>
      <c r="B52" s="548"/>
      <c r="C52" s="445"/>
      <c r="D52" s="284"/>
      <c r="E52" s="285"/>
      <c r="F52" s="457"/>
      <c r="G52" s="559"/>
      <c r="H52" s="464"/>
      <c r="I52" s="551"/>
      <c r="J52" s="563"/>
      <c r="K52" s="564"/>
      <c r="L52" s="481"/>
      <c r="M52" s="304"/>
      <c r="N52" s="294"/>
    </row>
    <row r="53" spans="1:14" ht="17.25" x14ac:dyDescent="0.3">
      <c r="A53" s="545"/>
      <c r="B53" s="548"/>
      <c r="C53" s="445"/>
      <c r="D53" s="284"/>
      <c r="E53" s="285"/>
      <c r="F53" s="457"/>
      <c r="G53" s="559"/>
      <c r="H53" s="464"/>
      <c r="I53" s="551"/>
      <c r="J53" s="563"/>
      <c r="K53" s="564"/>
      <c r="L53" s="481"/>
      <c r="M53" s="304"/>
      <c r="N53" s="294"/>
    </row>
    <row r="54" spans="1:14" ht="17.25" x14ac:dyDescent="0.3">
      <c r="A54" s="545"/>
      <c r="B54" s="548"/>
      <c r="C54" s="445"/>
      <c r="D54" s="284"/>
      <c r="E54" s="285"/>
      <c r="F54" s="457"/>
      <c r="G54" s="559"/>
      <c r="H54" s="464"/>
      <c r="I54" s="551"/>
      <c r="J54" s="563"/>
      <c r="K54" s="564"/>
      <c r="L54" s="481"/>
      <c r="M54" s="304"/>
      <c r="N54" s="294"/>
    </row>
    <row r="55" spans="1:14" ht="17.25" x14ac:dyDescent="0.3">
      <c r="A55" s="545"/>
      <c r="B55" s="548"/>
      <c r="C55" s="445"/>
      <c r="D55" s="284"/>
      <c r="E55" s="285"/>
      <c r="F55" s="457"/>
      <c r="G55" s="560"/>
      <c r="H55" s="465"/>
      <c r="I55" s="551"/>
      <c r="J55" s="565"/>
      <c r="K55" s="566"/>
      <c r="L55" s="482"/>
      <c r="M55" s="304"/>
      <c r="N55" s="294"/>
    </row>
    <row r="56" spans="1:14" ht="18" thickBot="1" x14ac:dyDescent="0.35">
      <c r="A56" s="546"/>
      <c r="B56" s="574"/>
      <c r="C56" s="485"/>
      <c r="D56" s="222" t="s">
        <v>4</v>
      </c>
      <c r="E56" s="223">
        <f>SUM(E51:E55)</f>
        <v>0</v>
      </c>
      <c r="F56" s="224"/>
      <c r="G56" s="225"/>
      <c r="H56" s="229">
        <f>E56*G56</f>
        <v>0</v>
      </c>
      <c r="I56" s="556"/>
      <c r="J56" s="487"/>
      <c r="K56" s="488"/>
      <c r="L56" s="226">
        <f>G56*J56</f>
        <v>0</v>
      </c>
      <c r="M56" s="304"/>
      <c r="N56" s="294"/>
    </row>
    <row r="57" spans="1:14" ht="18" thickBot="1" x14ac:dyDescent="0.35">
      <c r="A57" s="305"/>
      <c r="B57" s="306"/>
      <c r="C57" s="307"/>
      <c r="D57" s="244"/>
      <c r="E57" s="245"/>
      <c r="F57" s="246"/>
      <c r="G57" s="255"/>
      <c r="H57" s="248"/>
      <c r="I57" s="308"/>
      <c r="J57" s="309"/>
      <c r="K57" s="310"/>
      <c r="L57" s="252"/>
      <c r="M57" s="304"/>
      <c r="N57" s="294"/>
    </row>
    <row r="58" spans="1:14" x14ac:dyDescent="0.25">
      <c r="A58" s="544" t="s">
        <v>310</v>
      </c>
      <c r="B58" s="547" t="s">
        <v>304</v>
      </c>
      <c r="C58" s="444"/>
      <c r="D58" s="218"/>
      <c r="E58" s="219"/>
      <c r="F58" s="444"/>
      <c r="G58" s="550"/>
      <c r="H58" s="553"/>
      <c r="I58" s="550"/>
      <c r="J58" s="567"/>
      <c r="K58" s="568"/>
      <c r="L58" s="571"/>
      <c r="M58" s="303"/>
      <c r="N58" s="294"/>
    </row>
    <row r="59" spans="1:14" x14ac:dyDescent="0.25">
      <c r="A59" s="545"/>
      <c r="B59" s="548"/>
      <c r="C59" s="445"/>
      <c r="D59" s="44"/>
      <c r="E59" s="45"/>
      <c r="F59" s="445"/>
      <c r="G59" s="551"/>
      <c r="H59" s="554"/>
      <c r="I59" s="551"/>
      <c r="J59" s="569"/>
      <c r="K59" s="570"/>
      <c r="L59" s="572"/>
      <c r="M59" s="303"/>
      <c r="N59" s="294"/>
    </row>
    <row r="60" spans="1:14" x14ac:dyDescent="0.25">
      <c r="A60" s="545"/>
      <c r="B60" s="548"/>
      <c r="C60" s="445"/>
      <c r="D60" s="44"/>
      <c r="E60" s="45"/>
      <c r="F60" s="445"/>
      <c r="G60" s="551"/>
      <c r="H60" s="554"/>
      <c r="I60" s="551"/>
      <c r="J60" s="569"/>
      <c r="K60" s="570"/>
      <c r="L60" s="572"/>
      <c r="M60" s="303"/>
      <c r="N60" s="294"/>
    </row>
    <row r="61" spans="1:14" x14ac:dyDescent="0.25">
      <c r="A61" s="545"/>
      <c r="B61" s="548"/>
      <c r="C61" s="445"/>
      <c r="D61" s="44"/>
      <c r="E61" s="45"/>
      <c r="F61" s="445"/>
      <c r="G61" s="551"/>
      <c r="H61" s="554"/>
      <c r="I61" s="551"/>
      <c r="J61" s="569"/>
      <c r="K61" s="570"/>
      <c r="L61" s="572"/>
      <c r="M61" s="303"/>
      <c r="N61" s="294"/>
    </row>
    <row r="62" spans="1:14" x14ac:dyDescent="0.25">
      <c r="A62" s="545"/>
      <c r="B62" s="548"/>
      <c r="C62" s="445"/>
      <c r="D62" s="44"/>
      <c r="E62" s="45"/>
      <c r="F62" s="446"/>
      <c r="G62" s="552"/>
      <c r="H62" s="555"/>
      <c r="I62" s="551"/>
      <c r="J62" s="569"/>
      <c r="K62" s="570"/>
      <c r="L62" s="572"/>
      <c r="M62" s="303"/>
      <c r="N62" s="294"/>
    </row>
    <row r="63" spans="1:14" ht="17.25" x14ac:dyDescent="0.3">
      <c r="A63" s="545"/>
      <c r="B63" s="549"/>
      <c r="C63" s="446"/>
      <c r="D63" s="82" t="s">
        <v>4</v>
      </c>
      <c r="E63" s="32">
        <f>SUM(E58:E62)</f>
        <v>0</v>
      </c>
      <c r="F63" s="83"/>
      <c r="G63" s="44"/>
      <c r="H63" s="84">
        <f>E63*G63</f>
        <v>0</v>
      </c>
      <c r="I63" s="551"/>
      <c r="J63" s="455"/>
      <c r="K63" s="478"/>
      <c r="L63" s="220">
        <f>G63*J63</f>
        <v>0</v>
      </c>
      <c r="M63" s="304"/>
      <c r="N63" s="294"/>
    </row>
    <row r="64" spans="1:14" ht="17.25" x14ac:dyDescent="0.3">
      <c r="A64" s="545"/>
      <c r="B64" s="557" t="s">
        <v>305</v>
      </c>
      <c r="C64" s="457"/>
      <c r="D64" s="284"/>
      <c r="E64" s="285"/>
      <c r="F64" s="479"/>
      <c r="G64" s="558"/>
      <c r="H64" s="463"/>
      <c r="I64" s="551"/>
      <c r="J64" s="561"/>
      <c r="K64" s="562"/>
      <c r="L64" s="480"/>
      <c r="M64" s="304"/>
      <c r="N64" s="294"/>
    </row>
    <row r="65" spans="1:14" ht="17.25" x14ac:dyDescent="0.3">
      <c r="A65" s="545"/>
      <c r="B65" s="557"/>
      <c r="C65" s="457"/>
      <c r="D65" s="284"/>
      <c r="E65" s="285"/>
      <c r="F65" s="445"/>
      <c r="G65" s="559"/>
      <c r="H65" s="464"/>
      <c r="I65" s="551"/>
      <c r="J65" s="563"/>
      <c r="K65" s="564"/>
      <c r="L65" s="481"/>
      <c r="M65" s="304"/>
      <c r="N65" s="294"/>
    </row>
    <row r="66" spans="1:14" ht="17.25" x14ac:dyDescent="0.3">
      <c r="A66" s="545"/>
      <c r="B66" s="557"/>
      <c r="C66" s="457"/>
      <c r="D66" s="284"/>
      <c r="E66" s="285"/>
      <c r="F66" s="445"/>
      <c r="G66" s="559"/>
      <c r="H66" s="464"/>
      <c r="I66" s="551"/>
      <c r="J66" s="563"/>
      <c r="K66" s="564"/>
      <c r="L66" s="481"/>
      <c r="M66" s="304"/>
      <c r="N66" s="294"/>
    </row>
    <row r="67" spans="1:14" ht="17.25" x14ac:dyDescent="0.3">
      <c r="A67" s="545"/>
      <c r="B67" s="557"/>
      <c r="C67" s="457"/>
      <c r="D67" s="284"/>
      <c r="E67" s="285"/>
      <c r="F67" s="445"/>
      <c r="G67" s="559"/>
      <c r="H67" s="464"/>
      <c r="I67" s="551"/>
      <c r="J67" s="563"/>
      <c r="K67" s="564"/>
      <c r="L67" s="481"/>
      <c r="M67" s="304"/>
      <c r="N67" s="294"/>
    </row>
    <row r="68" spans="1:14" ht="17.25" x14ac:dyDescent="0.3">
      <c r="A68" s="545"/>
      <c r="B68" s="557"/>
      <c r="C68" s="457"/>
      <c r="D68" s="284"/>
      <c r="E68" s="285"/>
      <c r="F68" s="445"/>
      <c r="G68" s="560"/>
      <c r="H68" s="465"/>
      <c r="I68" s="551"/>
      <c r="J68" s="565"/>
      <c r="K68" s="566"/>
      <c r="L68" s="482"/>
      <c r="M68" s="304"/>
      <c r="N68" s="294"/>
    </row>
    <row r="69" spans="1:14" ht="17.25" x14ac:dyDescent="0.3">
      <c r="A69" s="545"/>
      <c r="B69" s="557"/>
      <c r="C69" s="457"/>
      <c r="D69" s="82" t="s">
        <v>4</v>
      </c>
      <c r="E69" s="32">
        <f>SUM(E64:E68)</f>
        <v>0</v>
      </c>
      <c r="F69" s="216"/>
      <c r="G69" s="78"/>
      <c r="H69" s="215">
        <f>E69*G69</f>
        <v>0</v>
      </c>
      <c r="I69" s="551"/>
      <c r="J69" s="454"/>
      <c r="K69" s="455"/>
      <c r="L69" s="220">
        <f>G69*J69</f>
        <v>0</v>
      </c>
      <c r="M69" s="304"/>
      <c r="N69" s="294"/>
    </row>
    <row r="70" spans="1:14" ht="17.25" x14ac:dyDescent="0.3">
      <c r="A70" s="545"/>
      <c r="B70" s="557" t="s">
        <v>306</v>
      </c>
      <c r="C70" s="457"/>
      <c r="D70" s="284"/>
      <c r="E70" s="285"/>
      <c r="F70" s="479"/>
      <c r="G70" s="558"/>
      <c r="H70" s="463"/>
      <c r="I70" s="551"/>
      <c r="J70" s="561"/>
      <c r="K70" s="562"/>
      <c r="L70" s="480"/>
      <c r="M70" s="304"/>
      <c r="N70" s="294"/>
    </row>
    <row r="71" spans="1:14" ht="17.25" x14ac:dyDescent="0.3">
      <c r="A71" s="545"/>
      <c r="B71" s="557"/>
      <c r="C71" s="457"/>
      <c r="D71" s="284"/>
      <c r="E71" s="285"/>
      <c r="F71" s="445"/>
      <c r="G71" s="559"/>
      <c r="H71" s="464"/>
      <c r="I71" s="551"/>
      <c r="J71" s="563"/>
      <c r="K71" s="564"/>
      <c r="L71" s="481"/>
      <c r="M71" s="304"/>
      <c r="N71" s="294"/>
    </row>
    <row r="72" spans="1:14" ht="17.25" x14ac:dyDescent="0.3">
      <c r="A72" s="545"/>
      <c r="B72" s="557"/>
      <c r="C72" s="457"/>
      <c r="D72" s="284"/>
      <c r="E72" s="285"/>
      <c r="F72" s="445"/>
      <c r="G72" s="559"/>
      <c r="H72" s="464"/>
      <c r="I72" s="551"/>
      <c r="J72" s="563"/>
      <c r="K72" s="564"/>
      <c r="L72" s="481"/>
      <c r="M72" s="304"/>
      <c r="N72" s="294"/>
    </row>
    <row r="73" spans="1:14" ht="17.25" x14ac:dyDescent="0.3">
      <c r="A73" s="545"/>
      <c r="B73" s="557"/>
      <c r="C73" s="457"/>
      <c r="D73" s="284"/>
      <c r="E73" s="285"/>
      <c r="F73" s="445"/>
      <c r="G73" s="559"/>
      <c r="H73" s="464"/>
      <c r="I73" s="551"/>
      <c r="J73" s="563"/>
      <c r="K73" s="564"/>
      <c r="L73" s="481"/>
      <c r="M73" s="304"/>
      <c r="N73" s="294"/>
    </row>
    <row r="74" spans="1:14" ht="17.25" x14ac:dyDescent="0.3">
      <c r="A74" s="545"/>
      <c r="B74" s="557"/>
      <c r="C74" s="457"/>
      <c r="D74" s="284"/>
      <c r="E74" s="285"/>
      <c r="F74" s="445"/>
      <c r="G74" s="560"/>
      <c r="H74" s="465"/>
      <c r="I74" s="551"/>
      <c r="J74" s="565"/>
      <c r="K74" s="566"/>
      <c r="L74" s="482"/>
      <c r="M74" s="304"/>
      <c r="N74" s="294"/>
    </row>
    <row r="75" spans="1:14" ht="17.25" x14ac:dyDescent="0.3">
      <c r="A75" s="545"/>
      <c r="B75" s="557"/>
      <c r="C75" s="457"/>
      <c r="D75" s="82" t="s">
        <v>4</v>
      </c>
      <c r="E75" s="32">
        <f>SUM(E70:E74)</f>
        <v>0</v>
      </c>
      <c r="F75" s="216"/>
      <c r="G75" s="78"/>
      <c r="H75" s="215">
        <f>E75*G75</f>
        <v>0</v>
      </c>
      <c r="I75" s="551"/>
      <c r="J75" s="454"/>
      <c r="K75" s="455"/>
      <c r="L75" s="220">
        <f>G75*J75</f>
        <v>0</v>
      </c>
      <c r="M75" s="304"/>
      <c r="N75" s="294"/>
    </row>
    <row r="76" spans="1:14" ht="17.25" x14ac:dyDescent="0.3">
      <c r="A76" s="545"/>
      <c r="B76" s="573" t="s">
        <v>307</v>
      </c>
      <c r="C76" s="445"/>
      <c r="D76" s="284"/>
      <c r="E76" s="285"/>
      <c r="F76" s="457"/>
      <c r="G76" s="558"/>
      <c r="H76" s="463"/>
      <c r="I76" s="551"/>
      <c r="J76" s="561"/>
      <c r="K76" s="562"/>
      <c r="L76" s="480"/>
      <c r="M76" s="304"/>
      <c r="N76" s="294"/>
    </row>
    <row r="77" spans="1:14" ht="17.25" x14ac:dyDescent="0.3">
      <c r="A77" s="545"/>
      <c r="B77" s="548"/>
      <c r="C77" s="445"/>
      <c r="D77" s="284"/>
      <c r="E77" s="285"/>
      <c r="F77" s="457"/>
      <c r="G77" s="559"/>
      <c r="H77" s="464"/>
      <c r="I77" s="551"/>
      <c r="J77" s="563"/>
      <c r="K77" s="564"/>
      <c r="L77" s="481"/>
      <c r="M77" s="304"/>
      <c r="N77" s="294"/>
    </row>
    <row r="78" spans="1:14" ht="17.25" x14ac:dyDescent="0.3">
      <c r="A78" s="545"/>
      <c r="B78" s="548"/>
      <c r="C78" s="445"/>
      <c r="D78" s="284"/>
      <c r="E78" s="285"/>
      <c r="F78" s="457"/>
      <c r="G78" s="559"/>
      <c r="H78" s="464"/>
      <c r="I78" s="551"/>
      <c r="J78" s="563"/>
      <c r="K78" s="564"/>
      <c r="L78" s="481"/>
      <c r="M78" s="304"/>
      <c r="N78" s="294"/>
    </row>
    <row r="79" spans="1:14" ht="17.25" x14ac:dyDescent="0.3">
      <c r="A79" s="545"/>
      <c r="B79" s="548"/>
      <c r="C79" s="445"/>
      <c r="D79" s="284"/>
      <c r="E79" s="285"/>
      <c r="F79" s="457"/>
      <c r="G79" s="559"/>
      <c r="H79" s="464"/>
      <c r="I79" s="551"/>
      <c r="J79" s="563"/>
      <c r="K79" s="564"/>
      <c r="L79" s="481"/>
      <c r="M79" s="304"/>
      <c r="N79" s="294"/>
    </row>
    <row r="80" spans="1:14" ht="17.25" x14ac:dyDescent="0.3">
      <c r="A80" s="545"/>
      <c r="B80" s="548"/>
      <c r="C80" s="445"/>
      <c r="D80" s="284"/>
      <c r="E80" s="285"/>
      <c r="F80" s="457"/>
      <c r="G80" s="560"/>
      <c r="H80" s="465"/>
      <c r="I80" s="551"/>
      <c r="J80" s="565"/>
      <c r="K80" s="566"/>
      <c r="L80" s="482"/>
      <c r="M80" s="304"/>
      <c r="N80" s="294"/>
    </row>
    <row r="81" spans="1:14" ht="18" thickBot="1" x14ac:dyDescent="0.35">
      <c r="A81" s="546"/>
      <c r="B81" s="574"/>
      <c r="C81" s="485"/>
      <c r="D81" s="222" t="s">
        <v>4</v>
      </c>
      <c r="E81" s="223">
        <f>SUM(E76:E80)</f>
        <v>0</v>
      </c>
      <c r="F81" s="224"/>
      <c r="G81" s="225"/>
      <c r="H81" s="229">
        <f>E81*G81</f>
        <v>0</v>
      </c>
      <c r="I81" s="556"/>
      <c r="J81" s="487"/>
      <c r="K81" s="488"/>
      <c r="L81" s="226">
        <f>G81*J81</f>
        <v>0</v>
      </c>
      <c r="M81" s="304"/>
      <c r="N81" s="294"/>
    </row>
    <row r="82" spans="1:14" ht="18" thickBot="1" x14ac:dyDescent="0.35">
      <c r="A82" s="305"/>
      <c r="B82" s="306"/>
      <c r="C82" s="307"/>
      <c r="D82" s="244"/>
      <c r="E82" s="245"/>
      <c r="F82" s="246"/>
      <c r="G82" s="255"/>
      <c r="H82" s="248"/>
      <c r="I82" s="308"/>
      <c r="J82" s="309"/>
      <c r="K82" s="310"/>
      <c r="L82" s="252"/>
      <c r="M82" s="304"/>
      <c r="N82" s="294"/>
    </row>
    <row r="83" spans="1:14" x14ac:dyDescent="0.25">
      <c r="A83" s="544" t="s">
        <v>311</v>
      </c>
      <c r="B83" s="547" t="s">
        <v>304</v>
      </c>
      <c r="C83" s="444"/>
      <c r="D83" s="218"/>
      <c r="E83" s="219"/>
      <c r="F83" s="444"/>
      <c r="G83" s="550"/>
      <c r="H83" s="553"/>
      <c r="I83" s="550"/>
      <c r="J83" s="567"/>
      <c r="K83" s="568"/>
      <c r="L83" s="571"/>
      <c r="M83" s="303"/>
      <c r="N83" s="294"/>
    </row>
    <row r="84" spans="1:14" x14ac:dyDescent="0.25">
      <c r="A84" s="545"/>
      <c r="B84" s="548"/>
      <c r="C84" s="445"/>
      <c r="D84" s="44"/>
      <c r="E84" s="45"/>
      <c r="F84" s="445"/>
      <c r="G84" s="551"/>
      <c r="H84" s="554"/>
      <c r="I84" s="551"/>
      <c r="J84" s="569"/>
      <c r="K84" s="570"/>
      <c r="L84" s="572"/>
      <c r="M84" s="303"/>
      <c r="N84" s="294"/>
    </row>
    <row r="85" spans="1:14" x14ac:dyDescent="0.25">
      <c r="A85" s="545"/>
      <c r="B85" s="548"/>
      <c r="C85" s="445"/>
      <c r="D85" s="44"/>
      <c r="E85" s="45"/>
      <c r="F85" s="445"/>
      <c r="G85" s="551"/>
      <c r="H85" s="554"/>
      <c r="I85" s="551"/>
      <c r="J85" s="569"/>
      <c r="K85" s="570"/>
      <c r="L85" s="572"/>
      <c r="M85" s="303"/>
      <c r="N85" s="294"/>
    </row>
    <row r="86" spans="1:14" x14ac:dyDescent="0.25">
      <c r="A86" s="545"/>
      <c r="B86" s="548"/>
      <c r="C86" s="445"/>
      <c r="D86" s="44"/>
      <c r="E86" s="45"/>
      <c r="F86" s="445"/>
      <c r="G86" s="551"/>
      <c r="H86" s="554"/>
      <c r="I86" s="551"/>
      <c r="J86" s="569"/>
      <c r="K86" s="570"/>
      <c r="L86" s="572"/>
      <c r="M86" s="303"/>
      <c r="N86" s="311"/>
    </row>
    <row r="87" spans="1:14" x14ac:dyDescent="0.25">
      <c r="A87" s="545"/>
      <c r="B87" s="548"/>
      <c r="C87" s="445"/>
      <c r="D87" s="44"/>
      <c r="E87" s="45"/>
      <c r="F87" s="446"/>
      <c r="G87" s="552"/>
      <c r="H87" s="555"/>
      <c r="I87" s="551"/>
      <c r="J87" s="569"/>
      <c r="K87" s="570"/>
      <c r="L87" s="572"/>
      <c r="M87" s="303"/>
      <c r="N87" s="294"/>
    </row>
    <row r="88" spans="1:14" ht="17.25" x14ac:dyDescent="0.3">
      <c r="A88" s="545"/>
      <c r="B88" s="549"/>
      <c r="C88" s="446"/>
      <c r="D88" s="82" t="s">
        <v>4</v>
      </c>
      <c r="E88" s="32">
        <f>SUM(E83:E87)</f>
        <v>0</v>
      </c>
      <c r="F88" s="83"/>
      <c r="G88" s="44"/>
      <c r="H88" s="84">
        <f>E88*G88</f>
        <v>0</v>
      </c>
      <c r="I88" s="551"/>
      <c r="J88" s="455"/>
      <c r="K88" s="478"/>
      <c r="L88" s="220">
        <f>G88*J88</f>
        <v>0</v>
      </c>
      <c r="M88" s="304"/>
      <c r="N88" s="294"/>
    </row>
    <row r="89" spans="1:14" ht="17.25" x14ac:dyDescent="0.3">
      <c r="A89" s="545"/>
      <c r="B89" s="557" t="s">
        <v>305</v>
      </c>
      <c r="C89" s="457"/>
      <c r="D89" s="284"/>
      <c r="E89" s="285"/>
      <c r="F89" s="479"/>
      <c r="G89" s="558"/>
      <c r="H89" s="463"/>
      <c r="I89" s="551"/>
      <c r="J89" s="561"/>
      <c r="K89" s="562"/>
      <c r="L89" s="480"/>
      <c r="M89" s="304"/>
      <c r="N89" s="294"/>
    </row>
    <row r="90" spans="1:14" ht="17.25" x14ac:dyDescent="0.3">
      <c r="A90" s="545"/>
      <c r="B90" s="557"/>
      <c r="C90" s="457"/>
      <c r="D90" s="284"/>
      <c r="E90" s="285"/>
      <c r="F90" s="445"/>
      <c r="G90" s="559"/>
      <c r="H90" s="464"/>
      <c r="I90" s="551"/>
      <c r="J90" s="563"/>
      <c r="K90" s="564"/>
      <c r="L90" s="481"/>
      <c r="M90" s="304"/>
      <c r="N90" s="294"/>
    </row>
    <row r="91" spans="1:14" ht="17.25" x14ac:dyDescent="0.3">
      <c r="A91" s="545"/>
      <c r="B91" s="557"/>
      <c r="C91" s="457"/>
      <c r="D91" s="284"/>
      <c r="E91" s="285"/>
      <c r="F91" s="445"/>
      <c r="G91" s="559"/>
      <c r="H91" s="464"/>
      <c r="I91" s="551"/>
      <c r="J91" s="563"/>
      <c r="K91" s="564"/>
      <c r="L91" s="481"/>
      <c r="M91" s="304"/>
      <c r="N91" s="294"/>
    </row>
    <row r="92" spans="1:14" ht="17.25" x14ac:dyDescent="0.3">
      <c r="A92" s="545"/>
      <c r="B92" s="557"/>
      <c r="C92" s="457"/>
      <c r="D92" s="284"/>
      <c r="E92" s="285"/>
      <c r="F92" s="445"/>
      <c r="G92" s="559"/>
      <c r="H92" s="464"/>
      <c r="I92" s="551"/>
      <c r="J92" s="563"/>
      <c r="K92" s="564"/>
      <c r="L92" s="481"/>
      <c r="M92" s="304"/>
      <c r="N92" s="294"/>
    </row>
    <row r="93" spans="1:14" ht="17.25" x14ac:dyDescent="0.3">
      <c r="A93" s="545"/>
      <c r="B93" s="557"/>
      <c r="C93" s="457"/>
      <c r="D93" s="284"/>
      <c r="E93" s="285"/>
      <c r="F93" s="445"/>
      <c r="G93" s="560"/>
      <c r="H93" s="465"/>
      <c r="I93" s="551"/>
      <c r="J93" s="565"/>
      <c r="K93" s="566"/>
      <c r="L93" s="482"/>
      <c r="M93" s="304"/>
      <c r="N93" s="294"/>
    </row>
    <row r="94" spans="1:14" ht="17.25" x14ac:dyDescent="0.3">
      <c r="A94" s="545"/>
      <c r="B94" s="557"/>
      <c r="C94" s="457"/>
      <c r="D94" s="82" t="s">
        <v>4</v>
      </c>
      <c r="E94" s="32">
        <f>SUM(E89:E93)</f>
        <v>0</v>
      </c>
      <c r="F94" s="216"/>
      <c r="G94" s="78"/>
      <c r="H94" s="215">
        <f>E94*G94</f>
        <v>0</v>
      </c>
      <c r="I94" s="551"/>
      <c r="J94" s="454"/>
      <c r="K94" s="455"/>
      <c r="L94" s="220">
        <f>G94*J94</f>
        <v>0</v>
      </c>
      <c r="M94" s="304"/>
      <c r="N94" s="294"/>
    </row>
    <row r="95" spans="1:14" ht="17.25" x14ac:dyDescent="0.3">
      <c r="A95" s="545"/>
      <c r="B95" s="557" t="s">
        <v>306</v>
      </c>
      <c r="C95" s="457"/>
      <c r="D95" s="284"/>
      <c r="E95" s="285"/>
      <c r="F95" s="479"/>
      <c r="G95" s="558"/>
      <c r="H95" s="463"/>
      <c r="I95" s="551"/>
      <c r="J95" s="561"/>
      <c r="K95" s="562"/>
      <c r="L95" s="480"/>
      <c r="M95" s="304"/>
      <c r="N95" s="294"/>
    </row>
    <row r="96" spans="1:14" ht="17.25" x14ac:dyDescent="0.3">
      <c r="A96" s="545"/>
      <c r="B96" s="557"/>
      <c r="C96" s="457"/>
      <c r="D96" s="284"/>
      <c r="E96" s="285"/>
      <c r="F96" s="445"/>
      <c r="G96" s="559"/>
      <c r="H96" s="464"/>
      <c r="I96" s="551"/>
      <c r="J96" s="563"/>
      <c r="K96" s="564"/>
      <c r="L96" s="481"/>
      <c r="M96" s="304"/>
      <c r="N96" s="294"/>
    </row>
    <row r="97" spans="1:14" ht="17.25" x14ac:dyDescent="0.3">
      <c r="A97" s="545"/>
      <c r="B97" s="557"/>
      <c r="C97" s="457"/>
      <c r="D97" s="284"/>
      <c r="E97" s="285"/>
      <c r="F97" s="445"/>
      <c r="G97" s="559"/>
      <c r="H97" s="464"/>
      <c r="I97" s="551"/>
      <c r="J97" s="563"/>
      <c r="K97" s="564"/>
      <c r="L97" s="481"/>
      <c r="M97" s="304"/>
      <c r="N97" s="294"/>
    </row>
    <row r="98" spans="1:14" ht="17.25" x14ac:dyDescent="0.3">
      <c r="A98" s="545"/>
      <c r="B98" s="557"/>
      <c r="C98" s="457"/>
      <c r="D98" s="284"/>
      <c r="E98" s="285"/>
      <c r="F98" s="445"/>
      <c r="G98" s="559"/>
      <c r="H98" s="464"/>
      <c r="I98" s="551"/>
      <c r="J98" s="563"/>
      <c r="K98" s="564"/>
      <c r="L98" s="481"/>
      <c r="M98" s="304"/>
      <c r="N98" s="294"/>
    </row>
    <row r="99" spans="1:14" ht="17.25" x14ac:dyDescent="0.3">
      <c r="A99" s="545"/>
      <c r="B99" s="557"/>
      <c r="C99" s="457"/>
      <c r="D99" s="284"/>
      <c r="E99" s="285"/>
      <c r="F99" s="445"/>
      <c r="G99" s="560"/>
      <c r="H99" s="465"/>
      <c r="I99" s="551"/>
      <c r="J99" s="565"/>
      <c r="K99" s="566"/>
      <c r="L99" s="482"/>
      <c r="M99" s="304"/>
      <c r="N99" s="294"/>
    </row>
    <row r="100" spans="1:14" ht="17.25" x14ac:dyDescent="0.3">
      <c r="A100" s="545"/>
      <c r="B100" s="557"/>
      <c r="C100" s="457"/>
      <c r="D100" s="82" t="s">
        <v>4</v>
      </c>
      <c r="E100" s="32">
        <f>SUM(E95:E99)</f>
        <v>0</v>
      </c>
      <c r="F100" s="216"/>
      <c r="G100" s="78"/>
      <c r="H100" s="215">
        <f>E100*G100</f>
        <v>0</v>
      </c>
      <c r="I100" s="551"/>
      <c r="J100" s="454"/>
      <c r="K100" s="455"/>
      <c r="L100" s="220">
        <f>G100*J100</f>
        <v>0</v>
      </c>
      <c r="M100" s="304"/>
      <c r="N100" s="294"/>
    </row>
    <row r="101" spans="1:14" ht="17.25" x14ac:dyDescent="0.3">
      <c r="A101" s="545"/>
      <c r="B101" s="573" t="s">
        <v>307</v>
      </c>
      <c r="C101" s="445"/>
      <c r="D101" s="284"/>
      <c r="E101" s="285"/>
      <c r="F101" s="457"/>
      <c r="G101" s="558"/>
      <c r="H101" s="463"/>
      <c r="I101" s="551"/>
      <c r="J101" s="561"/>
      <c r="K101" s="562"/>
      <c r="L101" s="480"/>
      <c r="M101" s="304"/>
      <c r="N101" s="294"/>
    </row>
    <row r="102" spans="1:14" ht="17.25" x14ac:dyDescent="0.3">
      <c r="A102" s="545"/>
      <c r="B102" s="548"/>
      <c r="C102" s="445"/>
      <c r="D102" s="284"/>
      <c r="E102" s="285"/>
      <c r="F102" s="457"/>
      <c r="G102" s="559"/>
      <c r="H102" s="464"/>
      <c r="I102" s="551"/>
      <c r="J102" s="563"/>
      <c r="K102" s="564"/>
      <c r="L102" s="481"/>
      <c r="M102" s="304"/>
      <c r="N102" s="294"/>
    </row>
    <row r="103" spans="1:14" ht="17.25" x14ac:dyDescent="0.3">
      <c r="A103" s="545"/>
      <c r="B103" s="548"/>
      <c r="C103" s="445"/>
      <c r="D103" s="284"/>
      <c r="E103" s="285"/>
      <c r="F103" s="457"/>
      <c r="G103" s="559"/>
      <c r="H103" s="464"/>
      <c r="I103" s="551"/>
      <c r="J103" s="563"/>
      <c r="K103" s="564"/>
      <c r="L103" s="481"/>
      <c r="M103" s="304"/>
      <c r="N103" s="294"/>
    </row>
    <row r="104" spans="1:14" ht="17.25" x14ac:dyDescent="0.3">
      <c r="A104" s="545"/>
      <c r="B104" s="548"/>
      <c r="C104" s="445"/>
      <c r="D104" s="284"/>
      <c r="E104" s="285"/>
      <c r="F104" s="457"/>
      <c r="G104" s="559"/>
      <c r="H104" s="464"/>
      <c r="I104" s="551"/>
      <c r="J104" s="563"/>
      <c r="K104" s="564"/>
      <c r="L104" s="481"/>
      <c r="M104" s="304"/>
      <c r="N104" s="294"/>
    </row>
    <row r="105" spans="1:14" ht="17.25" x14ac:dyDescent="0.3">
      <c r="A105" s="545"/>
      <c r="B105" s="548"/>
      <c r="C105" s="445"/>
      <c r="D105" s="284"/>
      <c r="E105" s="285"/>
      <c r="F105" s="457"/>
      <c r="G105" s="560"/>
      <c r="H105" s="465"/>
      <c r="I105" s="551"/>
      <c r="J105" s="565"/>
      <c r="K105" s="566"/>
      <c r="L105" s="482"/>
      <c r="M105" s="304"/>
      <c r="N105" s="294"/>
    </row>
    <row r="106" spans="1:14" ht="18" thickBot="1" x14ac:dyDescent="0.35">
      <c r="A106" s="546"/>
      <c r="B106" s="574"/>
      <c r="C106" s="485"/>
      <c r="D106" s="222" t="s">
        <v>4</v>
      </c>
      <c r="E106" s="223">
        <f>SUM(E101:E105)</f>
        <v>0</v>
      </c>
      <c r="F106" s="224"/>
      <c r="G106" s="225"/>
      <c r="H106" s="229">
        <f>E106*G106</f>
        <v>0</v>
      </c>
      <c r="I106" s="556"/>
      <c r="J106" s="487"/>
      <c r="K106" s="488"/>
      <c r="L106" s="226">
        <f>G106*J106</f>
        <v>0</v>
      </c>
      <c r="M106" s="304"/>
      <c r="N106" s="294"/>
    </row>
    <row r="107" spans="1:14" ht="18" thickBot="1" x14ac:dyDescent="0.35">
      <c r="A107" s="305"/>
      <c r="B107" s="306"/>
      <c r="C107" s="307"/>
      <c r="D107" s="244"/>
      <c r="E107" s="245"/>
      <c r="F107" s="246"/>
      <c r="G107" s="255"/>
      <c r="H107" s="248"/>
      <c r="I107" s="308"/>
      <c r="J107" s="309"/>
      <c r="K107" s="310"/>
      <c r="L107" s="252"/>
      <c r="M107" s="304"/>
      <c r="N107" s="294"/>
    </row>
    <row r="108" spans="1:14" x14ac:dyDescent="0.25">
      <c r="A108" s="544" t="s">
        <v>312</v>
      </c>
      <c r="B108" s="547" t="s">
        <v>304</v>
      </c>
      <c r="C108" s="444"/>
      <c r="D108" s="218"/>
      <c r="E108" s="219"/>
      <c r="F108" s="444"/>
      <c r="G108" s="550"/>
      <c r="H108" s="553"/>
      <c r="I108" s="550"/>
      <c r="J108" s="567"/>
      <c r="K108" s="568"/>
      <c r="L108" s="571"/>
      <c r="M108" s="303"/>
      <c r="N108" s="294"/>
    </row>
    <row r="109" spans="1:14" x14ac:dyDescent="0.25">
      <c r="A109" s="545"/>
      <c r="B109" s="548"/>
      <c r="C109" s="445"/>
      <c r="D109" s="44"/>
      <c r="E109" s="45"/>
      <c r="F109" s="445"/>
      <c r="G109" s="551"/>
      <c r="H109" s="554"/>
      <c r="I109" s="551"/>
      <c r="J109" s="569"/>
      <c r="K109" s="570"/>
      <c r="L109" s="572"/>
      <c r="M109" s="303"/>
      <c r="N109" s="294"/>
    </row>
    <row r="110" spans="1:14" x14ac:dyDescent="0.25">
      <c r="A110" s="545"/>
      <c r="B110" s="548"/>
      <c r="C110" s="445"/>
      <c r="D110" s="44"/>
      <c r="E110" s="45"/>
      <c r="F110" s="445"/>
      <c r="G110" s="551"/>
      <c r="H110" s="554"/>
      <c r="I110" s="551"/>
      <c r="J110" s="569"/>
      <c r="K110" s="570"/>
      <c r="L110" s="572"/>
      <c r="M110" s="303"/>
      <c r="N110" s="294"/>
    </row>
    <row r="111" spans="1:14" x14ac:dyDescent="0.25">
      <c r="A111" s="545"/>
      <c r="B111" s="548"/>
      <c r="C111" s="445"/>
      <c r="D111" s="44"/>
      <c r="E111" s="45"/>
      <c r="F111" s="445"/>
      <c r="G111" s="551"/>
      <c r="H111" s="554"/>
      <c r="I111" s="551"/>
      <c r="J111" s="569"/>
      <c r="K111" s="570"/>
      <c r="L111" s="572"/>
      <c r="M111" s="303"/>
      <c r="N111" s="294"/>
    </row>
    <row r="112" spans="1:14" x14ac:dyDescent="0.25">
      <c r="A112" s="545"/>
      <c r="B112" s="548"/>
      <c r="C112" s="445"/>
      <c r="D112" s="44"/>
      <c r="E112" s="45"/>
      <c r="F112" s="446"/>
      <c r="G112" s="552"/>
      <c r="H112" s="555"/>
      <c r="I112" s="551"/>
      <c r="J112" s="569"/>
      <c r="K112" s="570"/>
      <c r="L112" s="572"/>
      <c r="M112" s="303"/>
      <c r="N112" s="294"/>
    </row>
    <row r="113" spans="1:14" ht="17.25" x14ac:dyDescent="0.3">
      <c r="A113" s="545"/>
      <c r="B113" s="549"/>
      <c r="C113" s="446"/>
      <c r="D113" s="82" t="s">
        <v>4</v>
      </c>
      <c r="E113" s="32">
        <f>SUM(E108:E112)</f>
        <v>0</v>
      </c>
      <c r="F113" s="83"/>
      <c r="G113" s="44"/>
      <c r="H113" s="84">
        <f>E113*G113</f>
        <v>0</v>
      </c>
      <c r="I113" s="551"/>
      <c r="J113" s="455"/>
      <c r="K113" s="478"/>
      <c r="L113" s="220">
        <f>G113*J113</f>
        <v>0</v>
      </c>
      <c r="M113" s="304"/>
      <c r="N113" s="294"/>
    </row>
    <row r="114" spans="1:14" ht="17.25" x14ac:dyDescent="0.3">
      <c r="A114" s="545"/>
      <c r="B114" s="557" t="s">
        <v>305</v>
      </c>
      <c r="C114" s="457"/>
      <c r="D114" s="284"/>
      <c r="E114" s="285"/>
      <c r="F114" s="479"/>
      <c r="G114" s="558"/>
      <c r="H114" s="463"/>
      <c r="I114" s="551"/>
      <c r="J114" s="561"/>
      <c r="K114" s="562"/>
      <c r="L114" s="480"/>
      <c r="M114" s="304"/>
      <c r="N114" s="294"/>
    </row>
    <row r="115" spans="1:14" ht="17.25" x14ac:dyDescent="0.3">
      <c r="A115" s="545"/>
      <c r="B115" s="557"/>
      <c r="C115" s="457"/>
      <c r="D115" s="284"/>
      <c r="E115" s="285"/>
      <c r="F115" s="445"/>
      <c r="G115" s="559"/>
      <c r="H115" s="464"/>
      <c r="I115" s="551"/>
      <c r="J115" s="563"/>
      <c r="K115" s="564"/>
      <c r="L115" s="481"/>
      <c r="M115" s="304"/>
      <c r="N115" s="294"/>
    </row>
    <row r="116" spans="1:14" ht="17.25" x14ac:dyDescent="0.3">
      <c r="A116" s="545"/>
      <c r="B116" s="557"/>
      <c r="C116" s="457"/>
      <c r="D116" s="284"/>
      <c r="E116" s="285"/>
      <c r="F116" s="445"/>
      <c r="G116" s="559"/>
      <c r="H116" s="464"/>
      <c r="I116" s="551"/>
      <c r="J116" s="563"/>
      <c r="K116" s="564"/>
      <c r="L116" s="481"/>
      <c r="M116" s="304"/>
      <c r="N116" s="294"/>
    </row>
    <row r="117" spans="1:14" ht="17.25" x14ac:dyDescent="0.3">
      <c r="A117" s="545"/>
      <c r="B117" s="557"/>
      <c r="C117" s="457"/>
      <c r="D117" s="284"/>
      <c r="E117" s="285"/>
      <c r="F117" s="445"/>
      <c r="G117" s="559"/>
      <c r="H117" s="464"/>
      <c r="I117" s="551"/>
      <c r="J117" s="563"/>
      <c r="K117" s="564"/>
      <c r="L117" s="481"/>
      <c r="M117" s="304"/>
      <c r="N117" s="294"/>
    </row>
    <row r="118" spans="1:14" ht="17.25" x14ac:dyDescent="0.3">
      <c r="A118" s="545"/>
      <c r="B118" s="557"/>
      <c r="C118" s="457"/>
      <c r="D118" s="284"/>
      <c r="E118" s="285"/>
      <c r="F118" s="445"/>
      <c r="G118" s="560"/>
      <c r="H118" s="465"/>
      <c r="I118" s="551"/>
      <c r="J118" s="565"/>
      <c r="K118" s="566"/>
      <c r="L118" s="482"/>
      <c r="M118" s="304"/>
      <c r="N118" s="294"/>
    </row>
    <row r="119" spans="1:14" ht="17.25" x14ac:dyDescent="0.3">
      <c r="A119" s="545"/>
      <c r="B119" s="557"/>
      <c r="C119" s="457"/>
      <c r="D119" s="82" t="s">
        <v>4</v>
      </c>
      <c r="E119" s="32">
        <f>SUM(E114:E118)</f>
        <v>0</v>
      </c>
      <c r="F119" s="216"/>
      <c r="G119" s="78"/>
      <c r="H119" s="215">
        <f>E119*G119</f>
        <v>0</v>
      </c>
      <c r="I119" s="551"/>
      <c r="J119" s="454"/>
      <c r="K119" s="455"/>
      <c r="L119" s="220">
        <f>G119*J119</f>
        <v>0</v>
      </c>
      <c r="M119" s="304"/>
      <c r="N119" s="294"/>
    </row>
    <row r="120" spans="1:14" ht="17.25" x14ac:dyDescent="0.3">
      <c r="A120" s="545"/>
      <c r="B120" s="557" t="s">
        <v>306</v>
      </c>
      <c r="C120" s="457"/>
      <c r="D120" s="284"/>
      <c r="E120" s="285"/>
      <c r="F120" s="479"/>
      <c r="G120" s="558"/>
      <c r="H120" s="463"/>
      <c r="I120" s="551"/>
      <c r="J120" s="561"/>
      <c r="K120" s="562"/>
      <c r="L120" s="480"/>
      <c r="M120" s="304"/>
      <c r="N120" s="294"/>
    </row>
    <row r="121" spans="1:14" ht="17.25" x14ac:dyDescent="0.3">
      <c r="A121" s="545"/>
      <c r="B121" s="557"/>
      <c r="C121" s="457"/>
      <c r="D121" s="284"/>
      <c r="E121" s="285"/>
      <c r="F121" s="445"/>
      <c r="G121" s="559"/>
      <c r="H121" s="464"/>
      <c r="I121" s="551"/>
      <c r="J121" s="563"/>
      <c r="K121" s="564"/>
      <c r="L121" s="481"/>
      <c r="M121" s="304"/>
      <c r="N121" s="294"/>
    </row>
    <row r="122" spans="1:14" ht="17.25" x14ac:dyDescent="0.3">
      <c r="A122" s="545"/>
      <c r="B122" s="557"/>
      <c r="C122" s="457"/>
      <c r="D122" s="284"/>
      <c r="E122" s="285"/>
      <c r="F122" s="445"/>
      <c r="G122" s="559"/>
      <c r="H122" s="464"/>
      <c r="I122" s="551"/>
      <c r="J122" s="563"/>
      <c r="K122" s="564"/>
      <c r="L122" s="481"/>
      <c r="M122" s="304"/>
      <c r="N122" s="294"/>
    </row>
    <row r="123" spans="1:14" ht="17.25" x14ac:dyDescent="0.3">
      <c r="A123" s="545"/>
      <c r="B123" s="557"/>
      <c r="C123" s="457"/>
      <c r="D123" s="284"/>
      <c r="E123" s="285"/>
      <c r="F123" s="445"/>
      <c r="G123" s="559"/>
      <c r="H123" s="464"/>
      <c r="I123" s="551"/>
      <c r="J123" s="563"/>
      <c r="K123" s="564"/>
      <c r="L123" s="481"/>
      <c r="M123" s="304"/>
      <c r="N123" s="294"/>
    </row>
    <row r="124" spans="1:14" ht="17.25" x14ac:dyDescent="0.3">
      <c r="A124" s="545"/>
      <c r="B124" s="557"/>
      <c r="C124" s="457"/>
      <c r="D124" s="284"/>
      <c r="E124" s="285"/>
      <c r="F124" s="445"/>
      <c r="G124" s="560"/>
      <c r="H124" s="465"/>
      <c r="I124" s="551"/>
      <c r="J124" s="565"/>
      <c r="K124" s="566"/>
      <c r="L124" s="482"/>
      <c r="M124" s="304"/>
      <c r="N124" s="294"/>
    </row>
    <row r="125" spans="1:14" ht="17.25" x14ac:dyDescent="0.3">
      <c r="A125" s="545"/>
      <c r="B125" s="557"/>
      <c r="C125" s="457"/>
      <c r="D125" s="82" t="s">
        <v>4</v>
      </c>
      <c r="E125" s="32">
        <f>SUM(E120:E124)</f>
        <v>0</v>
      </c>
      <c r="F125" s="216"/>
      <c r="G125" s="78"/>
      <c r="H125" s="215">
        <f>E125*G125</f>
        <v>0</v>
      </c>
      <c r="I125" s="551"/>
      <c r="J125" s="454"/>
      <c r="K125" s="455"/>
      <c r="L125" s="220">
        <f>G125*J125</f>
        <v>0</v>
      </c>
      <c r="M125" s="304"/>
      <c r="N125" s="294"/>
    </row>
    <row r="126" spans="1:14" ht="17.25" x14ac:dyDescent="0.3">
      <c r="A126" s="545"/>
      <c r="B126" s="573" t="s">
        <v>307</v>
      </c>
      <c r="C126" s="445"/>
      <c r="D126" s="284"/>
      <c r="E126" s="285"/>
      <c r="F126" s="457"/>
      <c r="G126" s="558"/>
      <c r="H126" s="463"/>
      <c r="I126" s="551"/>
      <c r="J126" s="561"/>
      <c r="K126" s="562"/>
      <c r="L126" s="480"/>
      <c r="M126" s="304"/>
      <c r="N126" s="294"/>
    </row>
    <row r="127" spans="1:14" ht="17.25" x14ac:dyDescent="0.3">
      <c r="A127" s="545"/>
      <c r="B127" s="548"/>
      <c r="C127" s="445"/>
      <c r="D127" s="284"/>
      <c r="E127" s="285"/>
      <c r="F127" s="457"/>
      <c r="G127" s="559"/>
      <c r="H127" s="464"/>
      <c r="I127" s="551"/>
      <c r="J127" s="563"/>
      <c r="K127" s="564"/>
      <c r="L127" s="481"/>
      <c r="M127" s="304"/>
      <c r="N127" s="294"/>
    </row>
    <row r="128" spans="1:14" ht="17.25" x14ac:dyDescent="0.3">
      <c r="A128" s="545"/>
      <c r="B128" s="548"/>
      <c r="C128" s="445"/>
      <c r="D128" s="284"/>
      <c r="E128" s="285"/>
      <c r="F128" s="457"/>
      <c r="G128" s="559"/>
      <c r="H128" s="464"/>
      <c r="I128" s="551"/>
      <c r="J128" s="563"/>
      <c r="K128" s="564"/>
      <c r="L128" s="481"/>
      <c r="M128" s="304"/>
      <c r="N128" s="294"/>
    </row>
    <row r="129" spans="1:14" ht="17.25" x14ac:dyDescent="0.3">
      <c r="A129" s="545"/>
      <c r="B129" s="548"/>
      <c r="C129" s="445"/>
      <c r="D129" s="284"/>
      <c r="E129" s="285"/>
      <c r="F129" s="457"/>
      <c r="G129" s="559"/>
      <c r="H129" s="464"/>
      <c r="I129" s="551"/>
      <c r="J129" s="563"/>
      <c r="K129" s="564"/>
      <c r="L129" s="481"/>
      <c r="M129" s="304"/>
      <c r="N129" s="294"/>
    </row>
    <row r="130" spans="1:14" ht="17.25" x14ac:dyDescent="0.3">
      <c r="A130" s="545"/>
      <c r="B130" s="548"/>
      <c r="C130" s="445"/>
      <c r="D130" s="284"/>
      <c r="E130" s="285"/>
      <c r="F130" s="457"/>
      <c r="G130" s="560"/>
      <c r="H130" s="465"/>
      <c r="I130" s="551"/>
      <c r="J130" s="565"/>
      <c r="K130" s="566"/>
      <c r="L130" s="482"/>
      <c r="M130" s="304"/>
      <c r="N130" s="294"/>
    </row>
    <row r="131" spans="1:14" ht="18" thickBot="1" x14ac:dyDescent="0.35">
      <c r="A131" s="546"/>
      <c r="B131" s="574"/>
      <c r="C131" s="485"/>
      <c r="D131" s="222" t="s">
        <v>4</v>
      </c>
      <c r="E131" s="223">
        <f>SUM(E126:E130)</f>
        <v>0</v>
      </c>
      <c r="F131" s="224"/>
      <c r="G131" s="225"/>
      <c r="H131" s="229">
        <f>E131*G131</f>
        <v>0</v>
      </c>
      <c r="I131" s="556"/>
      <c r="J131" s="487"/>
      <c r="K131" s="488"/>
      <c r="L131" s="226">
        <f>G131*J131</f>
        <v>0</v>
      </c>
      <c r="M131" s="304"/>
      <c r="N131" s="294"/>
    </row>
    <row r="132" spans="1:14" s="318" customFormat="1" x14ac:dyDescent="0.25">
      <c r="A132" s="312"/>
      <c r="B132" s="313"/>
      <c r="C132" s="314"/>
      <c r="D132" s="315"/>
      <c r="E132" s="316"/>
      <c r="F132" s="187"/>
      <c r="G132" s="187"/>
      <c r="H132" s="317"/>
      <c r="I132" s="187"/>
      <c r="J132" s="187"/>
      <c r="K132" s="187"/>
      <c r="L132" s="187"/>
      <c r="M132" s="187"/>
      <c r="N132" s="311"/>
    </row>
    <row r="133" spans="1:14" s="318" customFormat="1" x14ac:dyDescent="0.25">
      <c r="A133" s="312"/>
      <c r="B133" s="313"/>
      <c r="C133" s="314"/>
      <c r="D133" s="315"/>
      <c r="E133" s="316"/>
      <c r="F133" s="187"/>
      <c r="G133" s="187"/>
      <c r="H133" s="317"/>
      <c r="I133" s="187"/>
      <c r="J133" s="187"/>
      <c r="K133" s="187"/>
      <c r="L133" s="187"/>
      <c r="M133" s="187"/>
      <c r="N133" s="311"/>
    </row>
    <row r="134" spans="1:14" s="318" customFormat="1" ht="21" x14ac:dyDescent="0.35">
      <c r="A134" s="575" t="s">
        <v>72</v>
      </c>
      <c r="B134" s="575"/>
      <c r="C134" s="575"/>
      <c r="D134" s="575"/>
      <c r="E134" s="575"/>
      <c r="F134" s="575"/>
      <c r="G134" s="575"/>
      <c r="H134" s="575"/>
      <c r="I134" s="575"/>
      <c r="J134" s="575"/>
      <c r="K134" s="575"/>
      <c r="L134" s="575"/>
      <c r="M134" s="575"/>
      <c r="N134" s="576"/>
    </row>
    <row r="135" spans="1:14" s="318" customFormat="1" ht="7.5" customHeight="1" thickBot="1" x14ac:dyDescent="0.3">
      <c r="A135" s="312"/>
      <c r="B135" s="313"/>
      <c r="C135" s="314"/>
      <c r="D135" s="315"/>
      <c r="E135" s="316"/>
      <c r="F135" s="187"/>
      <c r="G135" s="187"/>
      <c r="H135" s="317"/>
      <c r="I135" s="187"/>
      <c r="J135" s="187"/>
      <c r="K135" s="187"/>
      <c r="L135" s="187"/>
      <c r="M135" s="187"/>
      <c r="N135" s="311"/>
    </row>
    <row r="136" spans="1:14" s="318" customFormat="1" ht="43.15" customHeight="1" x14ac:dyDescent="0.25">
      <c r="A136" s="726" t="s">
        <v>12</v>
      </c>
      <c r="B136" s="727" t="s">
        <v>330</v>
      </c>
      <c r="C136" s="728" t="s">
        <v>13</v>
      </c>
      <c r="D136" s="729"/>
      <c r="E136" s="727" t="s">
        <v>46</v>
      </c>
      <c r="F136" s="331" t="s">
        <v>86</v>
      </c>
      <c r="G136" s="550"/>
      <c r="H136" s="596" t="s">
        <v>95</v>
      </c>
      <c r="I136" s="597"/>
      <c r="J136" s="332" t="s">
        <v>85</v>
      </c>
      <c r="K136" s="321"/>
      <c r="N136" s="311"/>
    </row>
    <row r="137" spans="1:14" s="318" customFormat="1" ht="17.25" x14ac:dyDescent="0.3">
      <c r="A137" s="730" t="s">
        <v>27</v>
      </c>
      <c r="B137" s="32">
        <f>IFERROR((AG164+E190+E191+E192),0)</f>
        <v>0</v>
      </c>
      <c r="C137" s="497"/>
      <c r="D137" s="498"/>
      <c r="E137" s="44"/>
      <c r="F137" s="85">
        <f>B137*E137</f>
        <v>0</v>
      </c>
      <c r="G137" s="551"/>
      <c r="H137" s="499"/>
      <c r="I137" s="500"/>
      <c r="J137" s="220">
        <f>E137*H137</f>
        <v>0</v>
      </c>
      <c r="K137" s="304"/>
      <c r="N137" s="311"/>
    </row>
    <row r="138" spans="1:14" s="318" customFormat="1" ht="30" customHeight="1" x14ac:dyDescent="0.3">
      <c r="A138" s="730" t="s">
        <v>28</v>
      </c>
      <c r="B138" s="32">
        <f>IFERROR((AG165+E223+E224+E225),0)</f>
        <v>0</v>
      </c>
      <c r="C138" s="501"/>
      <c r="D138" s="501"/>
      <c r="E138" s="44"/>
      <c r="F138" s="85">
        <f t="shared" ref="F138:F141" si="0">B138*E138</f>
        <v>0</v>
      </c>
      <c r="G138" s="551"/>
      <c r="H138" s="502"/>
      <c r="I138" s="502"/>
      <c r="J138" s="220">
        <f>E138*H138</f>
        <v>0</v>
      </c>
      <c r="K138" s="304"/>
      <c r="N138" s="311"/>
    </row>
    <row r="139" spans="1:14" s="318" customFormat="1" ht="31.5" customHeight="1" x14ac:dyDescent="0.3">
      <c r="A139" s="730" t="s">
        <v>29</v>
      </c>
      <c r="B139" s="32">
        <f>IFERROR((AG166+E256+E257+E258),0)</f>
        <v>0</v>
      </c>
      <c r="C139" s="497"/>
      <c r="D139" s="498"/>
      <c r="E139" s="44"/>
      <c r="F139" s="85">
        <f t="shared" si="0"/>
        <v>0</v>
      </c>
      <c r="G139" s="551"/>
      <c r="H139" s="502"/>
      <c r="I139" s="502"/>
      <c r="J139" s="220">
        <f>E139*H139</f>
        <v>0</v>
      </c>
      <c r="K139" s="304"/>
      <c r="N139" s="311"/>
    </row>
    <row r="140" spans="1:14" s="318" customFormat="1" ht="17.25" x14ac:dyDescent="0.3">
      <c r="A140" s="730" t="s">
        <v>31</v>
      </c>
      <c r="B140" s="32">
        <f>IFERROR((AG167+E289+E290+E291),0)</f>
        <v>0</v>
      </c>
      <c r="C140" s="497"/>
      <c r="D140" s="498"/>
      <c r="E140" s="44"/>
      <c r="F140" s="85">
        <f t="shared" si="0"/>
        <v>0</v>
      </c>
      <c r="G140" s="551"/>
      <c r="H140" s="502"/>
      <c r="I140" s="502"/>
      <c r="J140" s="220">
        <f>E140*H140</f>
        <v>0</v>
      </c>
      <c r="K140" s="304"/>
      <c r="N140" s="311"/>
    </row>
    <row r="141" spans="1:14" s="318" customFormat="1" ht="18" thickBot="1" x14ac:dyDescent="0.35">
      <c r="A141" s="731" t="s">
        <v>30</v>
      </c>
      <c r="B141" s="223">
        <f>IFERROR((AG168+E322+E323+E324),0)</f>
        <v>0</v>
      </c>
      <c r="C141" s="732"/>
      <c r="D141" s="732"/>
      <c r="E141" s="225"/>
      <c r="F141" s="733">
        <f t="shared" si="0"/>
        <v>0</v>
      </c>
      <c r="G141" s="556"/>
      <c r="H141" s="734"/>
      <c r="I141" s="734"/>
      <c r="J141" s="226">
        <f>E141*H141</f>
        <v>0</v>
      </c>
      <c r="K141" s="304"/>
      <c r="N141" s="311"/>
    </row>
    <row r="142" spans="1:14" s="318" customFormat="1" x14ac:dyDescent="0.25">
      <c r="A142" s="313"/>
      <c r="B142" s="313"/>
      <c r="C142" s="314"/>
      <c r="D142" s="316"/>
      <c r="E142" s="322"/>
      <c r="F142" s="322"/>
      <c r="G142" s="187"/>
      <c r="H142" s="317"/>
      <c r="I142" s="187"/>
      <c r="J142" s="187"/>
      <c r="K142" s="187"/>
      <c r="L142" s="187"/>
      <c r="M142" s="187"/>
      <c r="N142" s="311"/>
    </row>
    <row r="143" spans="1:14" s="318" customFormat="1" x14ac:dyDescent="0.25">
      <c r="A143" s="313"/>
      <c r="B143" s="313"/>
      <c r="C143" s="314"/>
      <c r="D143" s="316"/>
      <c r="E143" s="322"/>
      <c r="F143" s="322"/>
      <c r="G143" s="187"/>
      <c r="H143" s="317"/>
      <c r="I143" s="187"/>
      <c r="J143" s="187"/>
      <c r="K143" s="187"/>
      <c r="L143" s="187"/>
      <c r="M143" s="187"/>
      <c r="N143" s="311"/>
    </row>
    <row r="144" spans="1:14" s="318" customFormat="1" ht="21" x14ac:dyDescent="0.35">
      <c r="A144" s="580" t="s">
        <v>70</v>
      </c>
      <c r="B144" s="575"/>
      <c r="C144" s="575"/>
      <c r="D144" s="575"/>
      <c r="E144" s="575"/>
      <c r="F144" s="575"/>
      <c r="G144" s="575"/>
      <c r="H144" s="575"/>
      <c r="I144" s="575"/>
      <c r="J144" s="575"/>
      <c r="K144" s="575"/>
      <c r="L144" s="575"/>
      <c r="M144" s="575"/>
      <c r="N144" s="576"/>
    </row>
    <row r="145" spans="1:15" s="318" customFormat="1" ht="6.75" customHeight="1" x14ac:dyDescent="0.35">
      <c r="A145" s="323"/>
      <c r="B145" s="323"/>
      <c r="C145" s="323"/>
      <c r="D145" s="323"/>
      <c r="E145" s="323"/>
      <c r="F145" s="323"/>
      <c r="G145" s="323"/>
      <c r="H145" s="323"/>
      <c r="I145" s="187"/>
      <c r="J145" s="187"/>
      <c r="K145" s="187"/>
      <c r="L145" s="187"/>
      <c r="M145" s="187"/>
      <c r="N145" s="311"/>
    </row>
    <row r="146" spans="1:15" s="318" customFormat="1" ht="30" x14ac:dyDescent="0.25">
      <c r="A146" s="312"/>
      <c r="B146" s="313"/>
      <c r="C146" s="314"/>
      <c r="D146" s="315"/>
      <c r="E146" s="324" t="s">
        <v>12</v>
      </c>
      <c r="F146" s="320" t="s">
        <v>48</v>
      </c>
      <c r="G146" s="320" t="s">
        <v>47</v>
      </c>
      <c r="H146" s="319" t="s">
        <v>49</v>
      </c>
      <c r="I146" s="577"/>
      <c r="J146" s="578" t="s">
        <v>89</v>
      </c>
      <c r="K146" s="579"/>
      <c r="L146" s="320" t="s">
        <v>91</v>
      </c>
      <c r="M146" s="321"/>
      <c r="N146" s="311"/>
    </row>
    <row r="147" spans="1:15" s="318" customFormat="1" ht="17.25" x14ac:dyDescent="0.3">
      <c r="A147" s="312"/>
      <c r="B147" s="313"/>
      <c r="C147" s="314"/>
      <c r="D147" s="315"/>
      <c r="E147" s="325" t="s">
        <v>50</v>
      </c>
      <c r="F147" s="275"/>
      <c r="G147" s="44"/>
      <c r="H147" s="86">
        <f>F147*G147</f>
        <v>0</v>
      </c>
      <c r="I147" s="551"/>
      <c r="J147" s="478"/>
      <c r="K147" s="478"/>
      <c r="L147" s="85">
        <f>G147*J147</f>
        <v>0</v>
      </c>
      <c r="M147" s="304"/>
      <c r="N147" s="311"/>
    </row>
    <row r="148" spans="1:15" s="318" customFormat="1" ht="17.25" x14ac:dyDescent="0.3">
      <c r="A148" s="312"/>
      <c r="B148" s="313"/>
      <c r="C148" s="314"/>
      <c r="D148" s="315"/>
      <c r="E148" s="325" t="s">
        <v>51</v>
      </c>
      <c r="F148" s="275"/>
      <c r="G148" s="44"/>
      <c r="H148" s="86">
        <f t="shared" ref="H148:H151" si="1">F148*G148</f>
        <v>0</v>
      </c>
      <c r="I148" s="551"/>
      <c r="J148" s="478"/>
      <c r="K148" s="478"/>
      <c r="L148" s="85">
        <f>G148*J148</f>
        <v>0</v>
      </c>
      <c r="M148" s="304"/>
      <c r="N148" s="311"/>
    </row>
    <row r="149" spans="1:15" s="318" customFormat="1" ht="17.25" x14ac:dyDescent="0.3">
      <c r="A149" s="312"/>
      <c r="B149" s="313"/>
      <c r="C149" s="314"/>
      <c r="D149" s="315"/>
      <c r="E149" s="325" t="s">
        <v>52</v>
      </c>
      <c r="F149" s="275"/>
      <c r="G149" s="44"/>
      <c r="H149" s="86">
        <f t="shared" si="1"/>
        <v>0</v>
      </c>
      <c r="I149" s="551"/>
      <c r="J149" s="478"/>
      <c r="K149" s="478"/>
      <c r="L149" s="85">
        <f>G149*J149</f>
        <v>0</v>
      </c>
      <c r="M149" s="304"/>
      <c r="N149" s="311"/>
    </row>
    <row r="150" spans="1:15" s="318" customFormat="1" ht="17.25" x14ac:dyDescent="0.3">
      <c r="A150" s="312"/>
      <c r="B150" s="313"/>
      <c r="C150" s="314"/>
      <c r="D150" s="315"/>
      <c r="E150" s="325" t="s">
        <v>53</v>
      </c>
      <c r="F150" s="275"/>
      <c r="G150" s="44"/>
      <c r="H150" s="86">
        <f t="shared" si="1"/>
        <v>0</v>
      </c>
      <c r="I150" s="551"/>
      <c r="J150" s="478"/>
      <c r="K150" s="478"/>
      <c r="L150" s="85">
        <f>G150*J150</f>
        <v>0</v>
      </c>
      <c r="M150" s="304"/>
      <c r="N150" s="311"/>
    </row>
    <row r="151" spans="1:15" s="318" customFormat="1" ht="17.25" x14ac:dyDescent="0.3">
      <c r="A151" s="312"/>
      <c r="B151" s="313"/>
      <c r="C151" s="314"/>
      <c r="D151" s="315"/>
      <c r="E151" s="325" t="s">
        <v>54</v>
      </c>
      <c r="F151" s="275"/>
      <c r="G151" s="44"/>
      <c r="H151" s="86">
        <f t="shared" si="1"/>
        <v>0</v>
      </c>
      <c r="I151" s="552"/>
      <c r="J151" s="478"/>
      <c r="K151" s="478"/>
      <c r="L151" s="85">
        <f>G151*J151</f>
        <v>0</v>
      </c>
      <c r="M151" s="304"/>
      <c r="N151" s="311"/>
    </row>
    <row r="152" spans="1:15" s="318" customFormat="1" x14ac:dyDescent="0.25">
      <c r="A152" s="313"/>
      <c r="B152" s="313"/>
      <c r="C152" s="314"/>
      <c r="D152" s="315"/>
      <c r="E152" s="326"/>
      <c r="F152" s="327"/>
      <c r="G152" s="187"/>
      <c r="H152" s="328"/>
      <c r="I152" s="187"/>
      <c r="J152" s="187"/>
      <c r="K152" s="187"/>
      <c r="L152" s="187"/>
      <c r="M152" s="187"/>
      <c r="N152" s="311"/>
    </row>
    <row r="153" spans="1:15" s="318" customFormat="1" x14ac:dyDescent="0.25">
      <c r="A153" s="313"/>
      <c r="B153" s="313"/>
      <c r="C153" s="314"/>
      <c r="D153" s="315"/>
      <c r="E153" s="326"/>
      <c r="F153" s="327"/>
      <c r="G153" s="187"/>
      <c r="H153" s="328"/>
      <c r="I153" s="187"/>
      <c r="J153" s="187"/>
      <c r="K153" s="187"/>
      <c r="L153" s="187"/>
      <c r="M153" s="187"/>
      <c r="N153" s="311"/>
    </row>
    <row r="154" spans="1:15" s="318" customFormat="1" ht="15.75" thickBot="1" x14ac:dyDescent="0.3">
      <c r="A154" s="313"/>
      <c r="B154" s="313"/>
      <c r="C154" s="314"/>
      <c r="D154" s="316"/>
      <c r="E154" s="322"/>
      <c r="F154" s="322"/>
      <c r="G154" s="187"/>
      <c r="H154" s="317"/>
      <c r="I154" s="187"/>
      <c r="J154" s="187"/>
      <c r="K154" s="187"/>
      <c r="L154" s="187"/>
      <c r="M154" s="187"/>
      <c r="N154" s="311"/>
    </row>
    <row r="155" spans="1:15" ht="132" thickBot="1" x14ac:dyDescent="0.35">
      <c r="A155" s="335"/>
      <c r="B155" s="336"/>
      <c r="C155" s="337"/>
      <c r="D155" s="336"/>
      <c r="E155" s="336"/>
      <c r="F155" s="336"/>
      <c r="G155" s="336"/>
      <c r="H155" s="259">
        <f>H13+H19+H25+H31+H38+H44+H50+H56+H63+H69+H75+H81+H88+H94+H100+H106+H113+H119+H125+H131+SUM(F137:F141)+SUM(H147:H151)</f>
        <v>0</v>
      </c>
      <c r="I155" s="338" t="s">
        <v>96</v>
      </c>
      <c r="J155" s="339"/>
      <c r="K155" s="339"/>
      <c r="L155" s="259">
        <f>SUM(L13,L19,L25,L31,L38,L44,L50,L56,L63,L69,L75,L81,L88,L94,L100,L106,L113,L119,L125,L131)+SUM(J137:J141)+SUM(L147:L151)</f>
        <v>0</v>
      </c>
      <c r="M155" s="338" t="s">
        <v>97</v>
      </c>
      <c r="N155" s="340"/>
    </row>
    <row r="156" spans="1:15" ht="18.75" x14ac:dyDescent="0.3">
      <c r="A156" s="291"/>
      <c r="B156" s="291"/>
      <c r="C156" s="292"/>
      <c r="D156" s="291"/>
      <c r="E156" s="291"/>
      <c r="F156" s="291"/>
      <c r="G156" s="291"/>
      <c r="H156" s="341"/>
      <c r="I156" s="342"/>
      <c r="J156" s="342"/>
      <c r="K156" s="342"/>
      <c r="L156" s="342"/>
      <c r="M156" s="342"/>
      <c r="N156" s="342"/>
    </row>
    <row r="157" spans="1:15" ht="18.75" customHeight="1" x14ac:dyDescent="0.35">
      <c r="A157" s="291"/>
      <c r="B157" s="291"/>
      <c r="C157" s="292"/>
      <c r="D157" s="291"/>
      <c r="E157" s="291"/>
      <c r="G157" s="581" t="s">
        <v>74</v>
      </c>
      <c r="H157" s="581"/>
      <c r="I157" s="581"/>
      <c r="J157" s="581"/>
      <c r="K157" s="581"/>
      <c r="L157" s="581"/>
      <c r="M157" s="581"/>
      <c r="N157" s="581"/>
    </row>
    <row r="158" spans="1:15" ht="19.5" thickBot="1" x14ac:dyDescent="0.35">
      <c r="A158" s="291"/>
      <c r="B158" s="291"/>
      <c r="C158" s="292"/>
      <c r="D158" s="291"/>
      <c r="E158" s="291"/>
      <c r="F158" s="291"/>
      <c r="G158" s="291"/>
      <c r="H158" s="341"/>
      <c r="I158" s="343"/>
      <c r="J158" s="291"/>
      <c r="K158" s="291"/>
      <c r="L158" s="291"/>
      <c r="M158" s="291"/>
      <c r="N158" s="291"/>
    </row>
    <row r="159" spans="1:15" ht="32.25" x14ac:dyDescent="0.5">
      <c r="A159" s="540" t="s">
        <v>73</v>
      </c>
      <c r="B159" s="541"/>
      <c r="C159" s="541"/>
      <c r="D159" s="541"/>
      <c r="E159" s="541"/>
      <c r="F159" s="541"/>
      <c r="G159" s="541"/>
      <c r="H159" s="541"/>
      <c r="I159" s="541"/>
      <c r="J159" s="541"/>
      <c r="K159" s="541"/>
      <c r="L159" s="541"/>
      <c r="M159" s="541"/>
      <c r="N159" s="541"/>
      <c r="O159" s="542"/>
    </row>
    <row r="160" spans="1:15" ht="21" x14ac:dyDescent="0.35">
      <c r="A160" s="344"/>
      <c r="B160" s="345"/>
      <c r="C160" s="345"/>
      <c r="D160" s="345"/>
      <c r="E160" s="345"/>
      <c r="F160" s="345"/>
      <c r="G160" s="345"/>
      <c r="H160" s="345"/>
      <c r="I160" s="345"/>
      <c r="J160" s="345"/>
      <c r="K160" s="345"/>
      <c r="L160" s="345"/>
      <c r="M160" s="345"/>
      <c r="N160" s="345"/>
      <c r="O160" s="346"/>
    </row>
    <row r="161" spans="1:35" ht="45" customHeight="1" thickBot="1" x14ac:dyDescent="0.35">
      <c r="A161" s="347" t="s">
        <v>12</v>
      </c>
      <c r="B161" s="348"/>
      <c r="C161" s="297" t="s">
        <v>14</v>
      </c>
      <c r="D161" s="349" t="s">
        <v>10</v>
      </c>
      <c r="E161" s="297" t="s">
        <v>25</v>
      </c>
      <c r="F161" s="298" t="s">
        <v>13</v>
      </c>
      <c r="G161" s="299" t="s">
        <v>33</v>
      </c>
      <c r="H161" s="350" t="s">
        <v>21</v>
      </c>
      <c r="I161" s="291"/>
      <c r="J161" s="291"/>
      <c r="K161" s="514" t="s">
        <v>17</v>
      </c>
      <c r="L161" s="515"/>
      <c r="M161" s="515"/>
      <c r="N161" s="515"/>
      <c r="O161" s="516"/>
    </row>
    <row r="162" spans="1:35" ht="16.5" customHeight="1" x14ac:dyDescent="0.3">
      <c r="A162" s="583" t="s">
        <v>308</v>
      </c>
      <c r="B162" s="547" t="s">
        <v>304</v>
      </c>
      <c r="C162" s="444"/>
      <c r="D162" s="218"/>
      <c r="E162" s="219"/>
      <c r="F162" s="585"/>
      <c r="G162" s="218"/>
      <c r="H162" s="239">
        <f>G162*E162</f>
        <v>0</v>
      </c>
      <c r="I162" s="291"/>
      <c r="J162" s="291"/>
      <c r="K162" s="518" t="s">
        <v>15</v>
      </c>
      <c r="L162" s="519"/>
      <c r="M162" s="519"/>
      <c r="N162" s="519"/>
      <c r="O162" s="520"/>
    </row>
    <row r="163" spans="1:35" ht="19.5" x14ac:dyDescent="0.3">
      <c r="A163" s="584"/>
      <c r="B163" s="548"/>
      <c r="C163" s="445"/>
      <c r="D163" s="44"/>
      <c r="E163" s="45"/>
      <c r="F163" s="586"/>
      <c r="G163" s="44"/>
      <c r="H163" s="240">
        <f t="shared" ref="H163:H167" si="2">G163*E163</f>
        <v>0</v>
      </c>
      <c r="I163" s="291"/>
      <c r="J163" s="291"/>
      <c r="K163" s="521" t="s">
        <v>16</v>
      </c>
      <c r="L163" s="522"/>
      <c r="M163" s="522"/>
      <c r="N163" s="522"/>
      <c r="O163" s="523"/>
      <c r="AB163" s="590" t="s">
        <v>322</v>
      </c>
      <c r="AC163" s="590"/>
      <c r="AD163" s="590"/>
      <c r="AE163" s="590"/>
      <c r="AF163" s="590"/>
      <c r="AG163" s="291" t="s">
        <v>324</v>
      </c>
      <c r="AH163" s="351"/>
      <c r="AI163" s="351"/>
    </row>
    <row r="164" spans="1:35" ht="15" customHeight="1" x14ac:dyDescent="0.25">
      <c r="A164" s="584"/>
      <c r="B164" s="548"/>
      <c r="C164" s="445"/>
      <c r="D164" s="44"/>
      <c r="E164" s="45"/>
      <c r="F164" s="586"/>
      <c r="G164" s="44"/>
      <c r="H164" s="240">
        <f t="shared" si="2"/>
        <v>0</v>
      </c>
      <c r="I164" s="291"/>
      <c r="J164" s="291"/>
      <c r="K164" s="510" t="s">
        <v>24</v>
      </c>
      <c r="L164" s="510"/>
      <c r="M164" s="510"/>
      <c r="N164" s="510"/>
      <c r="O164" s="511"/>
      <c r="AB164" s="91" t="s">
        <v>50</v>
      </c>
      <c r="AC164" s="352">
        <f>$E$168</f>
        <v>0</v>
      </c>
      <c r="AD164" s="352">
        <f>$E$175</f>
        <v>0</v>
      </c>
      <c r="AE164" s="352">
        <f>$E$182</f>
        <v>0</v>
      </c>
      <c r="AF164" s="352">
        <f>$E$189</f>
        <v>0</v>
      </c>
      <c r="AG164" s="353" t="e">
        <f>AVERAGEIF(AC164:AF164,"&lt;&gt;0")</f>
        <v>#DIV/0!</v>
      </c>
      <c r="AH164" s="291"/>
      <c r="AI164" s="291"/>
    </row>
    <row r="165" spans="1:35" ht="14.45" customHeight="1" x14ac:dyDescent="0.25">
      <c r="A165" s="584"/>
      <c r="B165" s="548"/>
      <c r="C165" s="445"/>
      <c r="D165" s="44"/>
      <c r="E165" s="45"/>
      <c r="F165" s="586"/>
      <c r="G165" s="44"/>
      <c r="H165" s="240">
        <f t="shared" si="2"/>
        <v>0</v>
      </c>
      <c r="I165" s="291"/>
      <c r="J165" s="291"/>
      <c r="K165" s="512"/>
      <c r="L165" s="512"/>
      <c r="M165" s="512"/>
      <c r="N165" s="512"/>
      <c r="O165" s="513"/>
      <c r="AB165" s="91" t="s">
        <v>51</v>
      </c>
      <c r="AC165" s="352">
        <f>$E$201</f>
        <v>0</v>
      </c>
      <c r="AD165" s="352">
        <f>$E$208</f>
        <v>0</v>
      </c>
      <c r="AE165" s="352">
        <f>$E$215</f>
        <v>0</v>
      </c>
      <c r="AF165" s="352">
        <f>$E$222</f>
        <v>0</v>
      </c>
      <c r="AG165" s="353" t="e">
        <f t="shared" ref="AG165:AG168" si="3">AVERAGEIF(AC165:AF165,"&lt;&gt;0")</f>
        <v>#DIV/0!</v>
      </c>
      <c r="AH165" s="291"/>
      <c r="AI165" s="291"/>
    </row>
    <row r="166" spans="1:35" ht="14.45" customHeight="1" x14ac:dyDescent="0.25">
      <c r="A166" s="584"/>
      <c r="B166" s="548"/>
      <c r="C166" s="445"/>
      <c r="D166" s="44"/>
      <c r="E166" s="45"/>
      <c r="F166" s="586"/>
      <c r="G166" s="44"/>
      <c r="H166" s="240">
        <f t="shared" si="2"/>
        <v>0</v>
      </c>
      <c r="I166" s="291"/>
      <c r="J166" s="291"/>
      <c r="K166" s="512"/>
      <c r="L166" s="512"/>
      <c r="M166" s="512"/>
      <c r="N166" s="512"/>
      <c r="O166" s="513"/>
      <c r="AB166" s="91" t="s">
        <v>52</v>
      </c>
      <c r="AC166" s="352">
        <f>$E$234</f>
        <v>0</v>
      </c>
      <c r="AD166" s="352">
        <f>$E$241</f>
        <v>0</v>
      </c>
      <c r="AE166" s="352">
        <f>$E$248</f>
        <v>0</v>
      </c>
      <c r="AF166" s="352">
        <f>$E$255</f>
        <v>0</v>
      </c>
      <c r="AG166" s="353" t="e">
        <f t="shared" si="3"/>
        <v>#DIV/0!</v>
      </c>
      <c r="AH166" s="291"/>
      <c r="AI166" s="291"/>
    </row>
    <row r="167" spans="1:35" ht="19.5" x14ac:dyDescent="0.3">
      <c r="A167" s="584"/>
      <c r="B167" s="548"/>
      <c r="C167" s="445"/>
      <c r="D167" s="44"/>
      <c r="E167" s="45"/>
      <c r="F167" s="586"/>
      <c r="G167" s="44"/>
      <c r="H167" s="240">
        <f t="shared" si="2"/>
        <v>0</v>
      </c>
      <c r="I167" s="291"/>
      <c r="J167" s="291"/>
      <c r="K167" s="512" t="s">
        <v>321</v>
      </c>
      <c r="L167" s="512"/>
      <c r="M167" s="512"/>
      <c r="N167" s="512"/>
      <c r="O167" s="513"/>
      <c r="AB167" s="91" t="s">
        <v>323</v>
      </c>
      <c r="AC167" s="352">
        <f>$E$267</f>
        <v>0</v>
      </c>
      <c r="AD167" s="352">
        <f>$E$274</f>
        <v>0</v>
      </c>
      <c r="AE167" s="352">
        <f>$E$281</f>
        <v>0</v>
      </c>
      <c r="AF167" s="352">
        <f>$E$288</f>
        <v>0</v>
      </c>
      <c r="AG167" s="353" t="e">
        <f t="shared" si="3"/>
        <v>#DIV/0!</v>
      </c>
      <c r="AH167" s="291"/>
      <c r="AI167" s="351"/>
    </row>
    <row r="168" spans="1:35" ht="19.5" x14ac:dyDescent="0.3">
      <c r="A168" s="584"/>
      <c r="B168" s="549"/>
      <c r="C168" s="446"/>
      <c r="D168" s="82" t="s">
        <v>4</v>
      </c>
      <c r="E168" s="32">
        <f>SUM(E162:E167)</f>
        <v>0</v>
      </c>
      <c r="F168" s="278"/>
      <c r="G168" s="354" t="s">
        <v>22</v>
      </c>
      <c r="H168" s="220">
        <f>SUM(H162:H167)</f>
        <v>0</v>
      </c>
      <c r="I168" s="587"/>
      <c r="J168" s="587"/>
      <c r="K168" s="514" t="s">
        <v>18</v>
      </c>
      <c r="L168" s="515"/>
      <c r="M168" s="515"/>
      <c r="N168" s="515"/>
      <c r="O168" s="516"/>
      <c r="AB168" s="91" t="s">
        <v>54</v>
      </c>
      <c r="AC168" s="352">
        <f>$E$300</f>
        <v>0</v>
      </c>
      <c r="AD168" s="352">
        <f>$E$307</f>
        <v>0</v>
      </c>
      <c r="AE168" s="352">
        <f>$E$314</f>
        <v>0</v>
      </c>
      <c r="AF168" s="352">
        <f>$E$321</f>
        <v>0</v>
      </c>
      <c r="AG168" s="353" t="e">
        <f t="shared" si="3"/>
        <v>#DIV/0!</v>
      </c>
      <c r="AH168" s="291"/>
      <c r="AI168" s="291"/>
    </row>
    <row r="169" spans="1:35" ht="19.5" x14ac:dyDescent="0.3">
      <c r="A169" s="584"/>
      <c r="B169" s="573" t="s">
        <v>305</v>
      </c>
      <c r="C169" s="479"/>
      <c r="D169" s="44"/>
      <c r="E169" s="45"/>
      <c r="F169" s="588"/>
      <c r="G169" s="44"/>
      <c r="H169" s="240">
        <f>G169*E169</f>
        <v>0</v>
      </c>
      <c r="I169" s="291"/>
      <c r="J169" s="291"/>
      <c r="K169" s="518" t="s">
        <v>19</v>
      </c>
      <c r="L169" s="519"/>
      <c r="M169" s="519"/>
      <c r="N169" s="519"/>
      <c r="O169" s="520"/>
    </row>
    <row r="170" spans="1:35" ht="19.5" x14ac:dyDescent="0.3">
      <c r="A170" s="584"/>
      <c r="B170" s="548"/>
      <c r="C170" s="445"/>
      <c r="D170" s="44"/>
      <c r="E170" s="45"/>
      <c r="F170" s="586"/>
      <c r="G170" s="44"/>
      <c r="H170" s="240">
        <f t="shared" ref="H170:H174" si="4">G170*E170</f>
        <v>0</v>
      </c>
      <c r="I170" s="291"/>
      <c r="J170" s="291"/>
      <c r="K170" s="521" t="s">
        <v>20</v>
      </c>
      <c r="L170" s="522"/>
      <c r="M170" s="522"/>
      <c r="N170" s="522"/>
      <c r="O170" s="523"/>
    </row>
    <row r="171" spans="1:35" x14ac:dyDescent="0.25">
      <c r="A171" s="584"/>
      <c r="B171" s="548"/>
      <c r="C171" s="445"/>
      <c r="D171" s="44"/>
      <c r="E171" s="45"/>
      <c r="F171" s="586"/>
      <c r="G171" s="44"/>
      <c r="H171" s="240">
        <f t="shared" si="4"/>
        <v>0</v>
      </c>
      <c r="I171" s="291"/>
      <c r="J171" s="291"/>
      <c r="K171" s="291"/>
      <c r="L171" s="291"/>
      <c r="M171" s="291"/>
      <c r="N171" s="291"/>
      <c r="O171" s="294"/>
    </row>
    <row r="172" spans="1:35" x14ac:dyDescent="0.25">
      <c r="A172" s="584"/>
      <c r="B172" s="548"/>
      <c r="C172" s="445"/>
      <c r="D172" s="44"/>
      <c r="E172" s="45"/>
      <c r="F172" s="586"/>
      <c r="G172" s="44"/>
      <c r="H172" s="240">
        <f t="shared" si="4"/>
        <v>0</v>
      </c>
      <c r="I172" s="291"/>
      <c r="J172" s="291"/>
      <c r="K172" s="291"/>
      <c r="L172" s="291"/>
      <c r="M172" s="291"/>
      <c r="N172" s="291"/>
      <c r="O172" s="294"/>
    </row>
    <row r="173" spans="1:35" x14ac:dyDescent="0.25">
      <c r="A173" s="584"/>
      <c r="B173" s="548"/>
      <c r="C173" s="445"/>
      <c r="D173" s="44"/>
      <c r="E173" s="45"/>
      <c r="F173" s="586"/>
      <c r="G173" s="44"/>
      <c r="H173" s="240">
        <f t="shared" si="4"/>
        <v>0</v>
      </c>
      <c r="I173" s="291"/>
      <c r="J173" s="291"/>
      <c r="K173" s="291"/>
      <c r="L173" s="291"/>
      <c r="M173" s="291"/>
      <c r="N173" s="291"/>
      <c r="O173" s="294"/>
    </row>
    <row r="174" spans="1:35" x14ac:dyDescent="0.25">
      <c r="A174" s="584"/>
      <c r="B174" s="548"/>
      <c r="C174" s="445"/>
      <c r="D174" s="44"/>
      <c r="E174" s="45"/>
      <c r="F174" s="586"/>
      <c r="G174" s="44"/>
      <c r="H174" s="240">
        <f t="shared" si="4"/>
        <v>0</v>
      </c>
      <c r="I174" s="291"/>
      <c r="J174" s="291"/>
      <c r="K174" s="291"/>
      <c r="L174" s="291"/>
      <c r="M174" s="291"/>
      <c r="N174" s="291"/>
      <c r="O174" s="294"/>
    </row>
    <row r="175" spans="1:35" ht="17.25" x14ac:dyDescent="0.3">
      <c r="A175" s="584"/>
      <c r="B175" s="549"/>
      <c r="C175" s="446"/>
      <c r="D175" s="82" t="s">
        <v>4</v>
      </c>
      <c r="E175" s="32">
        <f>SUM(E169:E174)</f>
        <v>0</v>
      </c>
      <c r="F175" s="278"/>
      <c r="G175" s="354" t="s">
        <v>22</v>
      </c>
      <c r="H175" s="220">
        <f>SUM(H169:H174)</f>
        <v>0</v>
      </c>
      <c r="I175" s="587"/>
      <c r="J175" s="587"/>
      <c r="K175" s="291"/>
      <c r="L175" s="291"/>
      <c r="M175" s="291"/>
      <c r="N175" s="291"/>
      <c r="O175" s="294"/>
    </row>
    <row r="176" spans="1:35" x14ac:dyDescent="0.25">
      <c r="A176" s="584"/>
      <c r="B176" s="573" t="s">
        <v>306</v>
      </c>
      <c r="C176" s="479"/>
      <c r="D176" s="44"/>
      <c r="E176" s="45"/>
      <c r="F176" s="588"/>
      <c r="G176" s="44"/>
      <c r="H176" s="240">
        <f>G176*E176</f>
        <v>0</v>
      </c>
      <c r="I176" s="291"/>
      <c r="J176" s="291"/>
      <c r="K176" s="291"/>
      <c r="L176" s="291"/>
      <c r="M176" s="291"/>
      <c r="N176" s="291"/>
      <c r="O176" s="294"/>
    </row>
    <row r="177" spans="1:15" x14ac:dyDescent="0.25">
      <c r="A177" s="584"/>
      <c r="B177" s="548"/>
      <c r="C177" s="445"/>
      <c r="D177" s="44"/>
      <c r="E177" s="45"/>
      <c r="F177" s="586"/>
      <c r="G177" s="44"/>
      <c r="H177" s="240">
        <f t="shared" ref="H177:H181" si="5">G177*E177</f>
        <v>0</v>
      </c>
      <c r="I177" s="291"/>
      <c r="J177" s="291"/>
      <c r="K177" s="291"/>
      <c r="L177" s="291"/>
      <c r="M177" s="291"/>
      <c r="N177" s="291"/>
      <c r="O177" s="294"/>
    </row>
    <row r="178" spans="1:15" x14ac:dyDescent="0.25">
      <c r="A178" s="584"/>
      <c r="B178" s="548"/>
      <c r="C178" s="445"/>
      <c r="D178" s="44"/>
      <c r="E178" s="45"/>
      <c r="F178" s="586"/>
      <c r="G178" s="44"/>
      <c r="H178" s="240">
        <f t="shared" si="5"/>
        <v>0</v>
      </c>
      <c r="I178" s="291"/>
      <c r="J178" s="291"/>
      <c r="K178" s="291"/>
      <c r="L178" s="291"/>
      <c r="M178" s="291"/>
      <c r="N178" s="291"/>
      <c r="O178" s="294"/>
    </row>
    <row r="179" spans="1:15" x14ac:dyDescent="0.25">
      <c r="A179" s="584"/>
      <c r="B179" s="548"/>
      <c r="C179" s="445"/>
      <c r="D179" s="44"/>
      <c r="E179" s="45"/>
      <c r="F179" s="586"/>
      <c r="G179" s="44"/>
      <c r="H179" s="240">
        <f t="shared" si="5"/>
        <v>0</v>
      </c>
      <c r="I179" s="291"/>
      <c r="J179" s="291"/>
      <c r="K179" s="291"/>
      <c r="L179" s="291"/>
      <c r="M179" s="291"/>
      <c r="N179" s="291"/>
      <c r="O179" s="294"/>
    </row>
    <row r="180" spans="1:15" x14ac:dyDescent="0.25">
      <c r="A180" s="584"/>
      <c r="B180" s="548"/>
      <c r="C180" s="445"/>
      <c r="D180" s="44"/>
      <c r="E180" s="45"/>
      <c r="F180" s="586"/>
      <c r="G180" s="44"/>
      <c r="H180" s="240">
        <f t="shared" si="5"/>
        <v>0</v>
      </c>
      <c r="I180" s="291"/>
      <c r="J180" s="291"/>
      <c r="K180" s="291"/>
      <c r="L180" s="291"/>
      <c r="M180" s="291"/>
      <c r="N180" s="291"/>
      <c r="O180" s="294"/>
    </row>
    <row r="181" spans="1:15" x14ac:dyDescent="0.25">
      <c r="A181" s="584"/>
      <c r="B181" s="548"/>
      <c r="C181" s="445"/>
      <c r="D181" s="44"/>
      <c r="E181" s="45"/>
      <c r="F181" s="586"/>
      <c r="G181" s="44"/>
      <c r="H181" s="240">
        <f t="shared" si="5"/>
        <v>0</v>
      </c>
      <c r="I181" s="291"/>
      <c r="J181" s="291"/>
      <c r="K181" s="291"/>
      <c r="L181" s="291"/>
      <c r="M181" s="291"/>
      <c r="N181" s="291"/>
      <c r="O181" s="294"/>
    </row>
    <row r="182" spans="1:15" ht="17.25" x14ac:dyDescent="0.3">
      <c r="A182" s="584"/>
      <c r="B182" s="549"/>
      <c r="C182" s="446"/>
      <c r="D182" s="82" t="s">
        <v>4</v>
      </c>
      <c r="E182" s="32">
        <f>SUM(E176:E181)</f>
        <v>0</v>
      </c>
      <c r="F182" s="278"/>
      <c r="G182" s="354" t="s">
        <v>22</v>
      </c>
      <c r="H182" s="220">
        <f>SUM(H176:H181)</f>
        <v>0</v>
      </c>
      <c r="I182" s="587"/>
      <c r="J182" s="587"/>
      <c r="K182" s="291"/>
      <c r="L182" s="291"/>
      <c r="M182" s="291"/>
      <c r="N182" s="291"/>
      <c r="O182" s="294"/>
    </row>
    <row r="183" spans="1:15" x14ac:dyDescent="0.25">
      <c r="A183" s="584"/>
      <c r="B183" s="573" t="s">
        <v>307</v>
      </c>
      <c r="C183" s="479"/>
      <c r="D183" s="44"/>
      <c r="E183" s="45"/>
      <c r="F183" s="588"/>
      <c r="G183" s="44"/>
      <c r="H183" s="240">
        <f>G183*E183</f>
        <v>0</v>
      </c>
      <c r="I183" s="291"/>
      <c r="J183" s="291"/>
      <c r="K183" s="291"/>
      <c r="L183" s="291"/>
      <c r="M183" s="291"/>
      <c r="N183" s="291"/>
      <c r="O183" s="294"/>
    </row>
    <row r="184" spans="1:15" x14ac:dyDescent="0.25">
      <c r="A184" s="584"/>
      <c r="B184" s="548"/>
      <c r="C184" s="445"/>
      <c r="D184" s="44"/>
      <c r="E184" s="45"/>
      <c r="F184" s="586"/>
      <c r="G184" s="44"/>
      <c r="H184" s="240">
        <f t="shared" ref="H184:H188" si="6">G184*E184</f>
        <v>0</v>
      </c>
      <c r="I184" s="291"/>
      <c r="J184" s="291"/>
      <c r="K184" s="291"/>
      <c r="L184" s="291"/>
      <c r="M184" s="291"/>
      <c r="N184" s="291"/>
      <c r="O184" s="294"/>
    </row>
    <row r="185" spans="1:15" x14ac:dyDescent="0.25">
      <c r="A185" s="584"/>
      <c r="B185" s="548"/>
      <c r="C185" s="445"/>
      <c r="D185" s="44"/>
      <c r="E185" s="45"/>
      <c r="F185" s="586"/>
      <c r="G185" s="44"/>
      <c r="H185" s="240">
        <f t="shared" si="6"/>
        <v>0</v>
      </c>
      <c r="I185" s="291"/>
      <c r="J185" s="291"/>
      <c r="K185" s="291"/>
      <c r="L185" s="291"/>
      <c r="M185" s="291"/>
      <c r="N185" s="291"/>
      <c r="O185" s="294"/>
    </row>
    <row r="186" spans="1:15" x14ac:dyDescent="0.25">
      <c r="A186" s="584"/>
      <c r="B186" s="548"/>
      <c r="C186" s="445"/>
      <c r="D186" s="44"/>
      <c r="E186" s="45"/>
      <c r="F186" s="586"/>
      <c r="G186" s="44"/>
      <c r="H186" s="240">
        <f t="shared" si="6"/>
        <v>0</v>
      </c>
      <c r="I186" s="291"/>
      <c r="J186" s="291"/>
      <c r="K186" s="291"/>
      <c r="L186" s="291"/>
      <c r="M186" s="291"/>
      <c r="N186" s="291"/>
      <c r="O186" s="294"/>
    </row>
    <row r="187" spans="1:15" x14ac:dyDescent="0.25">
      <c r="A187" s="584"/>
      <c r="B187" s="548"/>
      <c r="C187" s="445"/>
      <c r="D187" s="44"/>
      <c r="E187" s="45"/>
      <c r="F187" s="586"/>
      <c r="G187" s="44"/>
      <c r="H187" s="240">
        <f t="shared" si="6"/>
        <v>0</v>
      </c>
      <c r="I187" s="291"/>
      <c r="J187" s="291"/>
      <c r="K187" s="291"/>
      <c r="L187" s="291"/>
      <c r="M187" s="291"/>
      <c r="N187" s="291"/>
      <c r="O187" s="294"/>
    </row>
    <row r="188" spans="1:15" x14ac:dyDescent="0.25">
      <c r="A188" s="584"/>
      <c r="B188" s="548"/>
      <c r="C188" s="445"/>
      <c r="D188" s="44"/>
      <c r="E188" s="45"/>
      <c r="F188" s="586"/>
      <c r="G188" s="44"/>
      <c r="H188" s="240">
        <f t="shared" si="6"/>
        <v>0</v>
      </c>
      <c r="I188" s="291"/>
      <c r="J188" s="291"/>
      <c r="K188" s="291"/>
      <c r="L188" s="291"/>
      <c r="M188" s="291"/>
      <c r="N188" s="291"/>
      <c r="O188" s="294"/>
    </row>
    <row r="189" spans="1:15" ht="17.25" x14ac:dyDescent="0.3">
      <c r="A189" s="584"/>
      <c r="B189" s="548"/>
      <c r="C189" s="445"/>
      <c r="D189" s="236" t="s">
        <v>4</v>
      </c>
      <c r="E189" s="237">
        <f>SUM(E183:E188)</f>
        <v>0</v>
      </c>
      <c r="F189" s="214"/>
      <c r="G189" s="355" t="s">
        <v>22</v>
      </c>
      <c r="H189" s="221">
        <f>SUM(H183:H188)</f>
        <v>0</v>
      </c>
      <c r="I189" s="587"/>
      <c r="J189" s="587"/>
      <c r="K189" s="291"/>
      <c r="L189" s="291"/>
      <c r="M189" s="291"/>
      <c r="N189" s="291"/>
      <c r="O189" s="294"/>
    </row>
    <row r="190" spans="1:15" ht="28.5" customHeight="1" x14ac:dyDescent="0.3">
      <c r="A190" s="584"/>
      <c r="B190" s="356" t="s">
        <v>314</v>
      </c>
      <c r="C190" s="357"/>
      <c r="D190" s="82" t="s">
        <v>314</v>
      </c>
      <c r="E190" s="285"/>
      <c r="F190" s="284"/>
      <c r="G190" s="280"/>
      <c r="H190" s="85">
        <f>E190*G190</f>
        <v>0</v>
      </c>
      <c r="I190" s="358"/>
      <c r="J190" s="358"/>
      <c r="K190" s="291"/>
      <c r="L190" s="291"/>
      <c r="M190" s="291"/>
      <c r="N190" s="291"/>
      <c r="O190" s="294"/>
    </row>
    <row r="191" spans="1:15" ht="30" x14ac:dyDescent="0.3">
      <c r="A191" s="584"/>
      <c r="B191" s="356" t="s">
        <v>315</v>
      </c>
      <c r="C191" s="357"/>
      <c r="D191" s="82" t="s">
        <v>315</v>
      </c>
      <c r="E191" s="285"/>
      <c r="F191" s="284"/>
      <c r="G191" s="280"/>
      <c r="H191" s="85">
        <f t="shared" ref="H191:H192" si="7">E191*G191</f>
        <v>0</v>
      </c>
      <c r="I191" s="358"/>
      <c r="J191" s="358"/>
      <c r="K191" s="291"/>
      <c r="L191" s="291"/>
      <c r="M191" s="291"/>
      <c r="N191" s="291"/>
      <c r="O191" s="294"/>
    </row>
    <row r="192" spans="1:15" ht="28.9" customHeight="1" x14ac:dyDescent="0.3">
      <c r="A192" s="584"/>
      <c r="B192" s="359" t="s">
        <v>313</v>
      </c>
      <c r="C192" s="357"/>
      <c r="D192" s="236" t="s">
        <v>313</v>
      </c>
      <c r="E192" s="287"/>
      <c r="F192" s="367"/>
      <c r="G192" s="282"/>
      <c r="H192" s="85">
        <f t="shared" si="7"/>
        <v>0</v>
      </c>
      <c r="I192" s="358"/>
      <c r="J192" s="358"/>
      <c r="K192" s="291"/>
      <c r="L192" s="291"/>
      <c r="M192" s="291"/>
      <c r="N192" s="291"/>
      <c r="O192" s="294"/>
    </row>
    <row r="193" spans="1:15" ht="28.9" customHeight="1" x14ac:dyDescent="0.5">
      <c r="A193" s="584"/>
      <c r="B193" s="589" t="s">
        <v>316</v>
      </c>
      <c r="C193" s="589"/>
      <c r="D193" s="589"/>
      <c r="E193" s="589"/>
      <c r="F193" s="589"/>
      <c r="G193" s="589"/>
      <c r="H193" s="263">
        <f>SUM(H168,H175,H182,H189,H190:H192)</f>
        <v>0</v>
      </c>
      <c r="I193" s="358"/>
      <c r="J193" s="358"/>
      <c r="K193" s="291"/>
      <c r="L193" s="291"/>
      <c r="M193" s="291"/>
      <c r="N193" s="291"/>
      <c r="O193" s="294"/>
    </row>
    <row r="194" spans="1:15" ht="18" thickBot="1" x14ac:dyDescent="0.35">
      <c r="A194" s="360"/>
      <c r="B194" s="306"/>
      <c r="C194" s="307"/>
      <c r="D194" s="244"/>
      <c r="E194" s="245"/>
      <c r="F194" s="255"/>
      <c r="G194" s="361"/>
      <c r="H194" s="256"/>
      <c r="I194" s="358"/>
      <c r="J194" s="358"/>
      <c r="K194" s="291"/>
      <c r="L194" s="291"/>
      <c r="M194" s="291"/>
      <c r="N194" s="291"/>
      <c r="O194" s="294"/>
    </row>
    <row r="195" spans="1:15" ht="14.45" customHeight="1" x14ac:dyDescent="0.25">
      <c r="A195" s="583" t="s">
        <v>309</v>
      </c>
      <c r="B195" s="547" t="s">
        <v>304</v>
      </c>
      <c r="C195" s="444"/>
      <c r="D195" s="218"/>
      <c r="E195" s="219"/>
      <c r="F195" s="585"/>
      <c r="G195" s="218"/>
      <c r="H195" s="239">
        <f>G195*E195</f>
        <v>0</v>
      </c>
      <c r="I195" s="291"/>
      <c r="J195" s="291"/>
      <c r="K195" s="291"/>
      <c r="L195" s="291"/>
      <c r="M195" s="291"/>
      <c r="N195" s="291"/>
      <c r="O195" s="294"/>
    </row>
    <row r="196" spans="1:15" x14ac:dyDescent="0.25">
      <c r="A196" s="584"/>
      <c r="B196" s="548"/>
      <c r="C196" s="445"/>
      <c r="D196" s="44"/>
      <c r="E196" s="45"/>
      <c r="F196" s="586"/>
      <c r="G196" s="44"/>
      <c r="H196" s="240">
        <f t="shared" ref="H196:H200" si="8">G196*E196</f>
        <v>0</v>
      </c>
      <c r="I196" s="291"/>
      <c r="J196" s="291"/>
      <c r="K196" s="291"/>
      <c r="L196" s="291"/>
      <c r="M196" s="291"/>
      <c r="N196" s="291"/>
      <c r="O196" s="294"/>
    </row>
    <row r="197" spans="1:15" x14ac:dyDescent="0.25">
      <c r="A197" s="584"/>
      <c r="B197" s="548"/>
      <c r="C197" s="445"/>
      <c r="D197" s="44"/>
      <c r="E197" s="45"/>
      <c r="F197" s="586"/>
      <c r="G197" s="44"/>
      <c r="H197" s="240">
        <f t="shared" si="8"/>
        <v>0</v>
      </c>
      <c r="I197" s="291"/>
      <c r="J197" s="291"/>
      <c r="K197" s="291"/>
      <c r="L197" s="291"/>
      <c r="M197" s="291"/>
      <c r="N197" s="291"/>
      <c r="O197" s="294"/>
    </row>
    <row r="198" spans="1:15" x14ac:dyDescent="0.25">
      <c r="A198" s="584"/>
      <c r="B198" s="548"/>
      <c r="C198" s="445"/>
      <c r="D198" s="44"/>
      <c r="E198" s="45"/>
      <c r="F198" s="586"/>
      <c r="G198" s="44"/>
      <c r="H198" s="240">
        <f t="shared" si="8"/>
        <v>0</v>
      </c>
      <c r="I198" s="291"/>
      <c r="J198" s="291"/>
      <c r="K198" s="291"/>
      <c r="L198" s="291"/>
      <c r="M198" s="291"/>
      <c r="N198" s="291"/>
      <c r="O198" s="294"/>
    </row>
    <row r="199" spans="1:15" x14ac:dyDescent="0.25">
      <c r="A199" s="584"/>
      <c r="B199" s="548"/>
      <c r="C199" s="445"/>
      <c r="D199" s="44"/>
      <c r="E199" s="45"/>
      <c r="F199" s="586"/>
      <c r="G199" s="44"/>
      <c r="H199" s="240">
        <f t="shared" si="8"/>
        <v>0</v>
      </c>
      <c r="I199" s="291"/>
      <c r="J199" s="291"/>
      <c r="K199" s="291"/>
      <c r="L199" s="291"/>
      <c r="M199" s="291"/>
      <c r="N199" s="291"/>
      <c r="O199" s="294"/>
    </row>
    <row r="200" spans="1:15" x14ac:dyDescent="0.25">
      <c r="A200" s="584"/>
      <c r="B200" s="548"/>
      <c r="C200" s="445"/>
      <c r="D200" s="44"/>
      <c r="E200" s="45"/>
      <c r="F200" s="586"/>
      <c r="G200" s="44"/>
      <c r="H200" s="240">
        <f t="shared" si="8"/>
        <v>0</v>
      </c>
      <c r="I200" s="291"/>
      <c r="J200" s="291"/>
      <c r="K200" s="291"/>
      <c r="L200" s="291"/>
      <c r="M200" s="291"/>
      <c r="N200" s="291"/>
      <c r="O200" s="294"/>
    </row>
    <row r="201" spans="1:15" ht="17.25" x14ac:dyDescent="0.3">
      <c r="A201" s="584"/>
      <c r="B201" s="549"/>
      <c r="C201" s="446"/>
      <c r="D201" s="82" t="s">
        <v>4</v>
      </c>
      <c r="E201" s="32">
        <f>SUM(E195:E200)</f>
        <v>0</v>
      </c>
      <c r="F201" s="278"/>
      <c r="G201" s="354" t="s">
        <v>22</v>
      </c>
      <c r="H201" s="220">
        <f>SUM(H195:H200)</f>
        <v>0</v>
      </c>
      <c r="I201" s="587"/>
      <c r="J201" s="587"/>
      <c r="K201" s="291"/>
      <c r="L201" s="291"/>
      <c r="M201" s="291"/>
      <c r="N201" s="291"/>
      <c r="O201" s="294"/>
    </row>
    <row r="202" spans="1:15" x14ac:dyDescent="0.25">
      <c r="A202" s="584"/>
      <c r="B202" s="573" t="s">
        <v>305</v>
      </c>
      <c r="C202" s="479"/>
      <c r="D202" s="44"/>
      <c r="E202" s="45"/>
      <c r="F202" s="588"/>
      <c r="G202" s="44"/>
      <c r="H202" s="240">
        <f>G202*E202</f>
        <v>0</v>
      </c>
      <c r="I202" s="291"/>
      <c r="J202" s="291"/>
      <c r="K202" s="291"/>
      <c r="L202" s="291"/>
      <c r="M202" s="291"/>
      <c r="N202" s="291"/>
      <c r="O202" s="294"/>
    </row>
    <row r="203" spans="1:15" x14ac:dyDescent="0.25">
      <c r="A203" s="584"/>
      <c r="B203" s="548"/>
      <c r="C203" s="445"/>
      <c r="D203" s="44"/>
      <c r="E203" s="45"/>
      <c r="F203" s="586"/>
      <c r="G203" s="44"/>
      <c r="H203" s="240">
        <f t="shared" ref="H203:H207" si="9">G203*E203</f>
        <v>0</v>
      </c>
      <c r="I203" s="291"/>
      <c r="J203" s="291"/>
      <c r="K203" s="291"/>
      <c r="L203" s="291"/>
      <c r="M203" s="291"/>
      <c r="N203" s="291"/>
      <c r="O203" s="294"/>
    </row>
    <row r="204" spans="1:15" x14ac:dyDescent="0.25">
      <c r="A204" s="584"/>
      <c r="B204" s="548"/>
      <c r="C204" s="445"/>
      <c r="D204" s="44"/>
      <c r="E204" s="45"/>
      <c r="F204" s="586"/>
      <c r="G204" s="44"/>
      <c r="H204" s="240">
        <f t="shared" si="9"/>
        <v>0</v>
      </c>
      <c r="I204" s="291"/>
      <c r="J204" s="291"/>
      <c r="K204" s="291"/>
      <c r="L204" s="291"/>
      <c r="M204" s="291"/>
      <c r="N204" s="291"/>
      <c r="O204" s="294"/>
    </row>
    <row r="205" spans="1:15" x14ac:dyDescent="0.25">
      <c r="A205" s="584"/>
      <c r="B205" s="548"/>
      <c r="C205" s="445"/>
      <c r="D205" s="44"/>
      <c r="E205" s="45"/>
      <c r="F205" s="586"/>
      <c r="G205" s="44"/>
      <c r="H205" s="240">
        <f t="shared" si="9"/>
        <v>0</v>
      </c>
      <c r="I205" s="291"/>
      <c r="J205" s="291"/>
      <c r="K205" s="291"/>
      <c r="L205" s="291"/>
      <c r="M205" s="291"/>
      <c r="N205" s="291"/>
      <c r="O205" s="294"/>
    </row>
    <row r="206" spans="1:15" x14ac:dyDescent="0.25">
      <c r="A206" s="584"/>
      <c r="B206" s="548"/>
      <c r="C206" s="445"/>
      <c r="D206" s="44"/>
      <c r="E206" s="45"/>
      <c r="F206" s="586"/>
      <c r="G206" s="44"/>
      <c r="H206" s="240">
        <f t="shared" si="9"/>
        <v>0</v>
      </c>
      <c r="I206" s="291"/>
      <c r="J206" s="291"/>
      <c r="K206" s="291"/>
      <c r="L206" s="291"/>
      <c r="M206" s="291"/>
      <c r="N206" s="291"/>
      <c r="O206" s="294"/>
    </row>
    <row r="207" spans="1:15" x14ac:dyDescent="0.25">
      <c r="A207" s="584"/>
      <c r="B207" s="548"/>
      <c r="C207" s="445"/>
      <c r="D207" s="44"/>
      <c r="E207" s="45"/>
      <c r="F207" s="586"/>
      <c r="G207" s="44"/>
      <c r="H207" s="240">
        <f t="shared" si="9"/>
        <v>0</v>
      </c>
      <c r="I207" s="291"/>
      <c r="J207" s="291"/>
      <c r="K207" s="291"/>
      <c r="L207" s="291"/>
      <c r="M207" s="291"/>
      <c r="N207" s="291"/>
      <c r="O207" s="294"/>
    </row>
    <row r="208" spans="1:15" ht="17.25" x14ac:dyDescent="0.3">
      <c r="A208" s="584"/>
      <c r="B208" s="549"/>
      <c r="C208" s="446"/>
      <c r="D208" s="82" t="s">
        <v>4</v>
      </c>
      <c r="E208" s="32">
        <f>SUM(E202:E207)</f>
        <v>0</v>
      </c>
      <c r="F208" s="278"/>
      <c r="G208" s="354" t="s">
        <v>22</v>
      </c>
      <c r="H208" s="220">
        <f>SUM(H202:H207)</f>
        <v>0</v>
      </c>
      <c r="I208" s="587"/>
      <c r="J208" s="587"/>
      <c r="K208" s="291"/>
      <c r="L208" s="291"/>
      <c r="M208" s="291"/>
      <c r="N208" s="291"/>
      <c r="O208" s="294"/>
    </row>
    <row r="209" spans="1:15" x14ac:dyDescent="0.25">
      <c r="A209" s="584"/>
      <c r="B209" s="573" t="s">
        <v>306</v>
      </c>
      <c r="C209" s="479"/>
      <c r="D209" s="44"/>
      <c r="E209" s="45"/>
      <c r="F209" s="588"/>
      <c r="G209" s="44"/>
      <c r="H209" s="240">
        <f>G209*E209</f>
        <v>0</v>
      </c>
      <c r="I209" s="291"/>
      <c r="J209" s="291"/>
      <c r="K209" s="291"/>
      <c r="L209" s="291"/>
      <c r="M209" s="291"/>
      <c r="N209" s="291"/>
      <c r="O209" s="294"/>
    </row>
    <row r="210" spans="1:15" x14ac:dyDescent="0.25">
      <c r="A210" s="584"/>
      <c r="B210" s="548"/>
      <c r="C210" s="445"/>
      <c r="D210" s="44"/>
      <c r="E210" s="45"/>
      <c r="F210" s="586"/>
      <c r="G210" s="44"/>
      <c r="H210" s="240">
        <f t="shared" ref="H210:H214" si="10">G210*E210</f>
        <v>0</v>
      </c>
      <c r="I210" s="291"/>
      <c r="J210" s="291"/>
      <c r="K210" s="291"/>
      <c r="L210" s="291"/>
      <c r="M210" s="291"/>
      <c r="N210" s="291"/>
      <c r="O210" s="294"/>
    </row>
    <row r="211" spans="1:15" x14ac:dyDescent="0.25">
      <c r="A211" s="584"/>
      <c r="B211" s="548"/>
      <c r="C211" s="445"/>
      <c r="D211" s="44"/>
      <c r="E211" s="45"/>
      <c r="F211" s="586"/>
      <c r="G211" s="44"/>
      <c r="H211" s="240">
        <f t="shared" si="10"/>
        <v>0</v>
      </c>
      <c r="I211" s="291"/>
      <c r="J211" s="291"/>
      <c r="K211" s="291"/>
      <c r="L211" s="291"/>
      <c r="M211" s="291"/>
      <c r="N211" s="291"/>
      <c r="O211" s="294"/>
    </row>
    <row r="212" spans="1:15" x14ac:dyDescent="0.25">
      <c r="A212" s="584"/>
      <c r="B212" s="548"/>
      <c r="C212" s="445"/>
      <c r="D212" s="44"/>
      <c r="E212" s="45"/>
      <c r="F212" s="586"/>
      <c r="G212" s="44"/>
      <c r="H212" s="240">
        <f t="shared" si="10"/>
        <v>0</v>
      </c>
      <c r="I212" s="291"/>
      <c r="J212" s="291"/>
      <c r="K212" s="291"/>
      <c r="L212" s="291"/>
      <c r="M212" s="291"/>
      <c r="N212" s="291"/>
      <c r="O212" s="294"/>
    </row>
    <row r="213" spans="1:15" x14ac:dyDescent="0.25">
      <c r="A213" s="584"/>
      <c r="B213" s="548"/>
      <c r="C213" s="445"/>
      <c r="D213" s="44"/>
      <c r="E213" s="45"/>
      <c r="F213" s="586"/>
      <c r="G213" s="44"/>
      <c r="H213" s="240">
        <f t="shared" si="10"/>
        <v>0</v>
      </c>
      <c r="I213" s="291"/>
      <c r="J213" s="291"/>
      <c r="K213" s="291"/>
      <c r="L213" s="291"/>
      <c r="M213" s="291"/>
      <c r="N213" s="291"/>
      <c r="O213" s="294"/>
    </row>
    <row r="214" spans="1:15" x14ac:dyDescent="0.25">
      <c r="A214" s="584"/>
      <c r="B214" s="548"/>
      <c r="C214" s="445"/>
      <c r="D214" s="44"/>
      <c r="E214" s="45"/>
      <c r="F214" s="586"/>
      <c r="G214" s="44"/>
      <c r="H214" s="240">
        <f t="shared" si="10"/>
        <v>0</v>
      </c>
      <c r="I214" s="291"/>
      <c r="J214" s="291"/>
      <c r="K214" s="291"/>
      <c r="L214" s="291"/>
      <c r="M214" s="291"/>
      <c r="N214" s="291"/>
      <c r="O214" s="294"/>
    </row>
    <row r="215" spans="1:15" ht="17.25" x14ac:dyDescent="0.3">
      <c r="A215" s="584"/>
      <c r="B215" s="549"/>
      <c r="C215" s="446"/>
      <c r="D215" s="82" t="s">
        <v>4</v>
      </c>
      <c r="E215" s="32">
        <f>SUM(E209:E214)</f>
        <v>0</v>
      </c>
      <c r="F215" s="278"/>
      <c r="G215" s="354" t="s">
        <v>22</v>
      </c>
      <c r="H215" s="220">
        <f>SUM(H209:H214)</f>
        <v>0</v>
      </c>
      <c r="I215" s="587"/>
      <c r="J215" s="587"/>
      <c r="K215" s="291"/>
      <c r="L215" s="291"/>
      <c r="M215" s="291"/>
      <c r="N215" s="291"/>
      <c r="O215" s="294"/>
    </row>
    <row r="216" spans="1:15" x14ac:dyDescent="0.25">
      <c r="A216" s="584"/>
      <c r="B216" s="573" t="s">
        <v>307</v>
      </c>
      <c r="C216" s="479"/>
      <c r="D216" s="44"/>
      <c r="E216" s="45"/>
      <c r="F216" s="588"/>
      <c r="G216" s="44"/>
      <c r="H216" s="240">
        <f>G216*E216</f>
        <v>0</v>
      </c>
      <c r="I216" s="291"/>
      <c r="J216" s="291"/>
      <c r="K216" s="291"/>
      <c r="L216" s="291"/>
      <c r="M216" s="291"/>
      <c r="N216" s="291"/>
      <c r="O216" s="294"/>
    </row>
    <row r="217" spans="1:15" x14ac:dyDescent="0.25">
      <c r="A217" s="584"/>
      <c r="B217" s="548"/>
      <c r="C217" s="445"/>
      <c r="D217" s="44"/>
      <c r="E217" s="45"/>
      <c r="F217" s="586"/>
      <c r="G217" s="44"/>
      <c r="H217" s="240">
        <f t="shared" ref="H217:H221" si="11">G217*E217</f>
        <v>0</v>
      </c>
      <c r="I217" s="291"/>
      <c r="J217" s="291"/>
      <c r="K217" s="291"/>
      <c r="L217" s="291"/>
      <c r="M217" s="291"/>
      <c r="N217" s="291"/>
      <c r="O217" s="294"/>
    </row>
    <row r="218" spans="1:15" x14ac:dyDescent="0.25">
      <c r="A218" s="584"/>
      <c r="B218" s="548"/>
      <c r="C218" s="445"/>
      <c r="D218" s="44"/>
      <c r="E218" s="45"/>
      <c r="F218" s="586"/>
      <c r="G218" s="44"/>
      <c r="H218" s="240">
        <f t="shared" si="11"/>
        <v>0</v>
      </c>
      <c r="I218" s="291"/>
      <c r="J218" s="291"/>
      <c r="K218" s="291"/>
      <c r="L218" s="291"/>
      <c r="M218" s="291"/>
      <c r="N218" s="291"/>
      <c r="O218" s="294"/>
    </row>
    <row r="219" spans="1:15" x14ac:dyDescent="0.25">
      <c r="A219" s="584"/>
      <c r="B219" s="548"/>
      <c r="C219" s="445"/>
      <c r="D219" s="44"/>
      <c r="E219" s="45"/>
      <c r="F219" s="586"/>
      <c r="G219" s="44"/>
      <c r="H219" s="240">
        <f t="shared" si="11"/>
        <v>0</v>
      </c>
      <c r="I219" s="291"/>
      <c r="J219" s="291"/>
      <c r="K219" s="291"/>
      <c r="L219" s="291"/>
      <c r="M219" s="291"/>
      <c r="N219" s="291"/>
      <c r="O219" s="294"/>
    </row>
    <row r="220" spans="1:15" x14ac:dyDescent="0.25">
      <c r="A220" s="584"/>
      <c r="B220" s="548"/>
      <c r="C220" s="445"/>
      <c r="D220" s="44"/>
      <c r="E220" s="45"/>
      <c r="F220" s="586"/>
      <c r="G220" s="44"/>
      <c r="H220" s="240">
        <f t="shared" si="11"/>
        <v>0</v>
      </c>
      <c r="I220" s="291"/>
      <c r="J220" s="291"/>
      <c r="K220" s="291"/>
      <c r="L220" s="291"/>
      <c r="M220" s="291"/>
      <c r="N220" s="291"/>
      <c r="O220" s="294"/>
    </row>
    <row r="221" spans="1:15" ht="15" customHeight="1" x14ac:dyDescent="0.25">
      <c r="A221" s="584"/>
      <c r="B221" s="548"/>
      <c r="C221" s="445"/>
      <c r="D221" s="44"/>
      <c r="E221" s="45"/>
      <c r="F221" s="586"/>
      <c r="G221" s="44"/>
      <c r="H221" s="240">
        <f t="shared" si="11"/>
        <v>0</v>
      </c>
      <c r="I221" s="291"/>
      <c r="J221" s="291"/>
      <c r="K221" s="291"/>
      <c r="L221" s="291"/>
      <c r="M221" s="291"/>
      <c r="N221" s="291"/>
      <c r="O221" s="294"/>
    </row>
    <row r="222" spans="1:15" ht="17.25" x14ac:dyDescent="0.3">
      <c r="A222" s="584"/>
      <c r="B222" s="548"/>
      <c r="C222" s="445"/>
      <c r="D222" s="236" t="s">
        <v>4</v>
      </c>
      <c r="E222" s="237">
        <f>SUM(E216:E221)</f>
        <v>0</v>
      </c>
      <c r="F222" s="214"/>
      <c r="G222" s="355" t="s">
        <v>22</v>
      </c>
      <c r="H222" s="221">
        <f>SUM(H216:H221)</f>
        <v>0</v>
      </c>
      <c r="I222" s="587"/>
      <c r="J222" s="587"/>
      <c r="K222" s="291"/>
      <c r="L222" s="291"/>
      <c r="M222" s="291"/>
      <c r="N222" s="291"/>
      <c r="O222" s="294"/>
    </row>
    <row r="223" spans="1:15" ht="32.25" customHeight="1" x14ac:dyDescent="0.3">
      <c r="A223" s="584"/>
      <c r="B223" s="356" t="s">
        <v>314</v>
      </c>
      <c r="C223" s="357"/>
      <c r="D223" s="82" t="s">
        <v>314</v>
      </c>
      <c r="E223" s="285"/>
      <c r="F223" s="284"/>
      <c r="G223" s="280"/>
      <c r="H223" s="85">
        <f>E223*G223</f>
        <v>0</v>
      </c>
      <c r="I223" s="358"/>
      <c r="J223" s="358"/>
      <c r="K223" s="291"/>
      <c r="L223" s="291"/>
      <c r="M223" s="291"/>
      <c r="N223" s="291"/>
      <c r="O223" s="294"/>
    </row>
    <row r="224" spans="1:15" ht="30" x14ac:dyDescent="0.3">
      <c r="A224" s="584"/>
      <c r="B224" s="356" t="s">
        <v>315</v>
      </c>
      <c r="C224" s="357"/>
      <c r="D224" s="82" t="s">
        <v>315</v>
      </c>
      <c r="E224" s="285"/>
      <c r="F224" s="284"/>
      <c r="G224" s="280"/>
      <c r="H224" s="85">
        <f t="shared" ref="H224:H225" si="12">E224*G224</f>
        <v>0</v>
      </c>
      <c r="I224" s="358"/>
      <c r="J224" s="358"/>
      <c r="K224" s="291"/>
      <c r="L224" s="291"/>
      <c r="M224" s="291"/>
      <c r="N224" s="291"/>
      <c r="O224" s="294"/>
    </row>
    <row r="225" spans="1:15" ht="31.9" customHeight="1" x14ac:dyDescent="0.3">
      <c r="A225" s="584"/>
      <c r="B225" s="359" t="s">
        <v>313</v>
      </c>
      <c r="C225" s="357"/>
      <c r="D225" s="236" t="s">
        <v>313</v>
      </c>
      <c r="E225" s="287"/>
      <c r="F225" s="367"/>
      <c r="G225" s="282"/>
      <c r="H225" s="85">
        <f t="shared" si="12"/>
        <v>0</v>
      </c>
      <c r="I225" s="358"/>
      <c r="J225" s="358"/>
      <c r="K225" s="291"/>
      <c r="L225" s="291"/>
      <c r="M225" s="291"/>
      <c r="N225" s="291"/>
      <c r="O225" s="294"/>
    </row>
    <row r="226" spans="1:15" ht="32.25" x14ac:dyDescent="0.5">
      <c r="A226" s="584"/>
      <c r="B226" s="589" t="s">
        <v>317</v>
      </c>
      <c r="C226" s="589"/>
      <c r="D226" s="589"/>
      <c r="E226" s="589"/>
      <c r="F226" s="589"/>
      <c r="G226" s="589"/>
      <c r="H226" s="263">
        <f>SUM(H201,H208,H215,H222,H223:H225)</f>
        <v>0</v>
      </c>
      <c r="I226" s="358"/>
      <c r="J226" s="358"/>
      <c r="K226" s="291"/>
      <c r="L226" s="291"/>
      <c r="M226" s="291"/>
      <c r="N226" s="291"/>
      <c r="O226" s="294"/>
    </row>
    <row r="227" spans="1:15" ht="18" thickBot="1" x14ac:dyDescent="0.35">
      <c r="A227" s="360"/>
      <c r="B227" s="306"/>
      <c r="C227" s="307"/>
      <c r="D227" s="244"/>
      <c r="E227" s="245"/>
      <c r="F227" s="255"/>
      <c r="G227" s="361"/>
      <c r="H227" s="256"/>
      <c r="I227" s="358"/>
      <c r="J227" s="358"/>
      <c r="K227" s="291"/>
      <c r="L227" s="291"/>
      <c r="M227" s="291"/>
      <c r="N227" s="291"/>
      <c r="O227" s="294"/>
    </row>
    <row r="228" spans="1:15" ht="14.45" customHeight="1" x14ac:dyDescent="0.25">
      <c r="A228" s="583" t="s">
        <v>310</v>
      </c>
      <c r="B228" s="547" t="s">
        <v>304</v>
      </c>
      <c r="C228" s="444"/>
      <c r="D228" s="218"/>
      <c r="E228" s="219"/>
      <c r="F228" s="585"/>
      <c r="G228" s="218"/>
      <c r="H228" s="239">
        <f>G228*E228</f>
        <v>0</v>
      </c>
      <c r="I228" s="291"/>
      <c r="J228" s="291"/>
      <c r="K228" s="291"/>
      <c r="L228" s="291"/>
      <c r="M228" s="291"/>
      <c r="N228" s="291"/>
      <c r="O228" s="294"/>
    </row>
    <row r="229" spans="1:15" x14ac:dyDescent="0.25">
      <c r="A229" s="584"/>
      <c r="B229" s="548"/>
      <c r="C229" s="445"/>
      <c r="D229" s="44"/>
      <c r="E229" s="45"/>
      <c r="F229" s="586"/>
      <c r="G229" s="44"/>
      <c r="H229" s="240">
        <f t="shared" ref="H229:H233" si="13">G229*E229</f>
        <v>0</v>
      </c>
      <c r="I229" s="291"/>
      <c r="J229" s="291"/>
      <c r="K229" s="291"/>
      <c r="L229" s="291"/>
      <c r="M229" s="291"/>
      <c r="N229" s="291"/>
      <c r="O229" s="294"/>
    </row>
    <row r="230" spans="1:15" x14ac:dyDescent="0.25">
      <c r="A230" s="584"/>
      <c r="B230" s="548"/>
      <c r="C230" s="445"/>
      <c r="D230" s="44"/>
      <c r="E230" s="45"/>
      <c r="F230" s="586"/>
      <c r="G230" s="44"/>
      <c r="H230" s="240">
        <f t="shared" si="13"/>
        <v>0</v>
      </c>
      <c r="I230" s="291"/>
      <c r="J230" s="291"/>
      <c r="K230" s="291"/>
      <c r="L230" s="291"/>
      <c r="M230" s="291"/>
      <c r="N230" s="291"/>
      <c r="O230" s="294"/>
    </row>
    <row r="231" spans="1:15" x14ac:dyDescent="0.25">
      <c r="A231" s="584"/>
      <c r="B231" s="548"/>
      <c r="C231" s="445"/>
      <c r="D231" s="44"/>
      <c r="E231" s="45"/>
      <c r="F231" s="586"/>
      <c r="G231" s="44"/>
      <c r="H231" s="240">
        <f t="shared" si="13"/>
        <v>0</v>
      </c>
      <c r="I231" s="291"/>
      <c r="J231" s="291"/>
      <c r="K231" s="291"/>
      <c r="L231" s="291"/>
      <c r="M231" s="291"/>
      <c r="N231" s="291"/>
      <c r="O231" s="294"/>
    </row>
    <row r="232" spans="1:15" x14ac:dyDescent="0.25">
      <c r="A232" s="584"/>
      <c r="B232" s="548"/>
      <c r="C232" s="445"/>
      <c r="D232" s="44"/>
      <c r="E232" s="45"/>
      <c r="F232" s="586"/>
      <c r="G232" s="44"/>
      <c r="H232" s="240">
        <f t="shared" si="13"/>
        <v>0</v>
      </c>
      <c r="I232" s="291"/>
      <c r="J232" s="291"/>
      <c r="K232" s="291"/>
      <c r="L232" s="291"/>
      <c r="M232" s="291"/>
      <c r="N232" s="291"/>
      <c r="O232" s="294"/>
    </row>
    <row r="233" spans="1:15" x14ac:dyDescent="0.25">
      <c r="A233" s="584"/>
      <c r="B233" s="548"/>
      <c r="C233" s="445"/>
      <c r="D233" s="44"/>
      <c r="E233" s="45"/>
      <c r="F233" s="586"/>
      <c r="G233" s="44"/>
      <c r="H233" s="240">
        <f t="shared" si="13"/>
        <v>0</v>
      </c>
      <c r="I233" s="291"/>
      <c r="J233" s="291"/>
      <c r="K233" s="291"/>
      <c r="L233" s="291"/>
      <c r="M233" s="291"/>
      <c r="N233" s="291"/>
      <c r="O233" s="294"/>
    </row>
    <row r="234" spans="1:15" ht="17.25" x14ac:dyDescent="0.3">
      <c r="A234" s="584"/>
      <c r="B234" s="549"/>
      <c r="C234" s="446"/>
      <c r="D234" s="82" t="s">
        <v>4</v>
      </c>
      <c r="E234" s="32">
        <f>SUM(E228:E233)</f>
        <v>0</v>
      </c>
      <c r="F234" s="278"/>
      <c r="G234" s="354" t="s">
        <v>22</v>
      </c>
      <c r="H234" s="220">
        <f>SUM(H228:H233)</f>
        <v>0</v>
      </c>
      <c r="I234" s="587"/>
      <c r="J234" s="587"/>
      <c r="K234" s="291"/>
      <c r="L234" s="291"/>
      <c r="M234" s="291"/>
      <c r="N234" s="291"/>
      <c r="O234" s="294"/>
    </row>
    <row r="235" spans="1:15" x14ac:dyDescent="0.25">
      <c r="A235" s="584"/>
      <c r="B235" s="573" t="s">
        <v>305</v>
      </c>
      <c r="C235" s="479"/>
      <c r="D235" s="44"/>
      <c r="E235" s="45"/>
      <c r="F235" s="588"/>
      <c r="G235" s="44"/>
      <c r="H235" s="240">
        <f>G235*E235</f>
        <v>0</v>
      </c>
      <c r="I235" s="291"/>
      <c r="J235" s="291"/>
      <c r="K235" s="291"/>
      <c r="L235" s="291"/>
      <c r="M235" s="291"/>
      <c r="N235" s="291"/>
      <c r="O235" s="294"/>
    </row>
    <row r="236" spans="1:15" x14ac:dyDescent="0.25">
      <c r="A236" s="584"/>
      <c r="B236" s="548"/>
      <c r="C236" s="445"/>
      <c r="D236" s="44"/>
      <c r="E236" s="45"/>
      <c r="F236" s="586"/>
      <c r="G236" s="44"/>
      <c r="H236" s="240">
        <f t="shared" ref="H236:H240" si="14">G236*E236</f>
        <v>0</v>
      </c>
      <c r="I236" s="291"/>
      <c r="J236" s="291"/>
      <c r="K236" s="291"/>
      <c r="L236" s="291"/>
      <c r="M236" s="291"/>
      <c r="N236" s="291"/>
      <c r="O236" s="294"/>
    </row>
    <row r="237" spans="1:15" x14ac:dyDescent="0.25">
      <c r="A237" s="584"/>
      <c r="B237" s="548"/>
      <c r="C237" s="445"/>
      <c r="D237" s="44"/>
      <c r="E237" s="45"/>
      <c r="F237" s="586"/>
      <c r="G237" s="44"/>
      <c r="H237" s="240">
        <f t="shared" si="14"/>
        <v>0</v>
      </c>
      <c r="I237" s="291"/>
      <c r="J237" s="291"/>
      <c r="K237" s="291"/>
      <c r="L237" s="291"/>
      <c r="M237" s="291"/>
      <c r="N237" s="291"/>
      <c r="O237" s="294"/>
    </row>
    <row r="238" spans="1:15" x14ac:dyDescent="0.25">
      <c r="A238" s="584"/>
      <c r="B238" s="548"/>
      <c r="C238" s="445"/>
      <c r="D238" s="44"/>
      <c r="E238" s="45"/>
      <c r="F238" s="586"/>
      <c r="G238" s="44"/>
      <c r="H238" s="240">
        <f t="shared" si="14"/>
        <v>0</v>
      </c>
      <c r="I238" s="291"/>
      <c r="J238" s="291"/>
      <c r="K238" s="291"/>
      <c r="L238" s="291"/>
      <c r="M238" s="291"/>
      <c r="N238" s="291"/>
      <c r="O238" s="294"/>
    </row>
    <row r="239" spans="1:15" x14ac:dyDescent="0.25">
      <c r="A239" s="584"/>
      <c r="B239" s="548"/>
      <c r="C239" s="445"/>
      <c r="D239" s="44"/>
      <c r="E239" s="45"/>
      <c r="F239" s="586"/>
      <c r="G239" s="44"/>
      <c r="H239" s="240">
        <f t="shared" si="14"/>
        <v>0</v>
      </c>
      <c r="I239" s="291"/>
      <c r="J239" s="291"/>
      <c r="K239" s="291"/>
      <c r="L239" s="291"/>
      <c r="M239" s="291"/>
      <c r="N239" s="291"/>
      <c r="O239" s="294"/>
    </row>
    <row r="240" spans="1:15" x14ac:dyDescent="0.25">
      <c r="A240" s="584"/>
      <c r="B240" s="548"/>
      <c r="C240" s="445"/>
      <c r="D240" s="44"/>
      <c r="E240" s="45"/>
      <c r="F240" s="586"/>
      <c r="G240" s="44"/>
      <c r="H240" s="240">
        <f t="shared" si="14"/>
        <v>0</v>
      </c>
      <c r="I240" s="291"/>
      <c r="J240" s="291"/>
      <c r="K240" s="291"/>
      <c r="L240" s="291"/>
      <c r="M240" s="291"/>
      <c r="N240" s="291"/>
      <c r="O240" s="294"/>
    </row>
    <row r="241" spans="1:15" ht="17.25" x14ac:dyDescent="0.3">
      <c r="A241" s="584"/>
      <c r="B241" s="549"/>
      <c r="C241" s="446"/>
      <c r="D241" s="82" t="s">
        <v>4</v>
      </c>
      <c r="E241" s="32">
        <f>SUM(E235:E240)</f>
        <v>0</v>
      </c>
      <c r="F241" s="278"/>
      <c r="G241" s="354" t="s">
        <v>22</v>
      </c>
      <c r="H241" s="220">
        <f>SUM(H235:H240)</f>
        <v>0</v>
      </c>
      <c r="I241" s="587"/>
      <c r="J241" s="587"/>
      <c r="K241" s="291"/>
      <c r="L241" s="291"/>
      <c r="M241" s="291"/>
      <c r="N241" s="291"/>
      <c r="O241" s="294"/>
    </row>
    <row r="242" spans="1:15" x14ac:dyDescent="0.25">
      <c r="A242" s="584"/>
      <c r="B242" s="573" t="s">
        <v>306</v>
      </c>
      <c r="C242" s="479"/>
      <c r="D242" s="44"/>
      <c r="E242" s="45"/>
      <c r="F242" s="588"/>
      <c r="G242" s="44"/>
      <c r="H242" s="240">
        <f>G242*E242</f>
        <v>0</v>
      </c>
      <c r="I242" s="291"/>
      <c r="J242" s="291"/>
      <c r="K242" s="291"/>
      <c r="L242" s="291"/>
      <c r="M242" s="291"/>
      <c r="N242" s="291"/>
      <c r="O242" s="294"/>
    </row>
    <row r="243" spans="1:15" x14ac:dyDescent="0.25">
      <c r="A243" s="584"/>
      <c r="B243" s="548"/>
      <c r="C243" s="445"/>
      <c r="D243" s="44"/>
      <c r="E243" s="45"/>
      <c r="F243" s="586"/>
      <c r="G243" s="44"/>
      <c r="H243" s="240">
        <f t="shared" ref="H243:H247" si="15">G243*E243</f>
        <v>0</v>
      </c>
      <c r="I243" s="291"/>
      <c r="J243" s="291"/>
      <c r="K243" s="291"/>
      <c r="L243" s="291"/>
      <c r="M243" s="291"/>
      <c r="N243" s="291"/>
      <c r="O243" s="294"/>
    </row>
    <row r="244" spans="1:15" x14ac:dyDescent="0.25">
      <c r="A244" s="584"/>
      <c r="B244" s="548"/>
      <c r="C244" s="445"/>
      <c r="D244" s="44"/>
      <c r="E244" s="45"/>
      <c r="F244" s="586"/>
      <c r="G244" s="44"/>
      <c r="H244" s="240">
        <f t="shared" si="15"/>
        <v>0</v>
      </c>
      <c r="I244" s="291"/>
      <c r="J244" s="291"/>
      <c r="K244" s="291"/>
      <c r="L244" s="291"/>
      <c r="M244" s="291"/>
      <c r="N244" s="291"/>
      <c r="O244" s="294"/>
    </row>
    <row r="245" spans="1:15" x14ac:dyDescent="0.25">
      <c r="A245" s="584"/>
      <c r="B245" s="548"/>
      <c r="C245" s="445"/>
      <c r="D245" s="44"/>
      <c r="E245" s="45"/>
      <c r="F245" s="586"/>
      <c r="G245" s="44"/>
      <c r="H245" s="240">
        <f t="shared" si="15"/>
        <v>0</v>
      </c>
      <c r="I245" s="291"/>
      <c r="J245" s="291"/>
      <c r="K245" s="291"/>
      <c r="L245" s="291"/>
      <c r="M245" s="291"/>
      <c r="N245" s="291"/>
      <c r="O245" s="294"/>
    </row>
    <row r="246" spans="1:15" x14ac:dyDescent="0.25">
      <c r="A246" s="584"/>
      <c r="B246" s="548"/>
      <c r="C246" s="445"/>
      <c r="D246" s="44"/>
      <c r="E246" s="45"/>
      <c r="F246" s="586"/>
      <c r="G246" s="44"/>
      <c r="H246" s="240">
        <f t="shared" si="15"/>
        <v>0</v>
      </c>
      <c r="I246" s="291"/>
      <c r="J246" s="291"/>
      <c r="K246" s="291"/>
      <c r="L246" s="291"/>
      <c r="M246" s="291"/>
      <c r="N246" s="291"/>
      <c r="O246" s="294"/>
    </row>
    <row r="247" spans="1:15" x14ac:dyDescent="0.25">
      <c r="A247" s="584"/>
      <c r="B247" s="548"/>
      <c r="C247" s="445"/>
      <c r="D247" s="44"/>
      <c r="E247" s="45"/>
      <c r="F247" s="586"/>
      <c r="G247" s="44"/>
      <c r="H247" s="240">
        <f t="shared" si="15"/>
        <v>0</v>
      </c>
      <c r="I247" s="291"/>
      <c r="J247" s="291"/>
      <c r="K247" s="291"/>
      <c r="L247" s="291"/>
      <c r="M247" s="291"/>
      <c r="N247" s="291"/>
      <c r="O247" s="294"/>
    </row>
    <row r="248" spans="1:15" ht="17.25" x14ac:dyDescent="0.3">
      <c r="A248" s="584"/>
      <c r="B248" s="549"/>
      <c r="C248" s="446"/>
      <c r="D248" s="82" t="s">
        <v>4</v>
      </c>
      <c r="E248" s="32">
        <f>SUM(E242:E247)</f>
        <v>0</v>
      </c>
      <c r="F248" s="278"/>
      <c r="G248" s="354" t="s">
        <v>22</v>
      </c>
      <c r="H248" s="220">
        <f>SUM(H242:H247)</f>
        <v>0</v>
      </c>
      <c r="I248" s="587"/>
      <c r="J248" s="587"/>
      <c r="K248" s="291"/>
      <c r="L248" s="291"/>
      <c r="M248" s="291"/>
      <c r="N248" s="291"/>
      <c r="O248" s="294"/>
    </row>
    <row r="249" spans="1:15" x14ac:dyDescent="0.25">
      <c r="A249" s="584"/>
      <c r="B249" s="573" t="s">
        <v>307</v>
      </c>
      <c r="C249" s="479"/>
      <c r="D249" s="44"/>
      <c r="E249" s="45"/>
      <c r="F249" s="588"/>
      <c r="G249" s="44"/>
      <c r="H249" s="240">
        <f>G249*E249</f>
        <v>0</v>
      </c>
      <c r="I249" s="291"/>
      <c r="J249" s="291"/>
      <c r="K249" s="291"/>
      <c r="L249" s="291"/>
      <c r="M249" s="291"/>
      <c r="N249" s="291"/>
      <c r="O249" s="294"/>
    </row>
    <row r="250" spans="1:15" x14ac:dyDescent="0.25">
      <c r="A250" s="584"/>
      <c r="B250" s="548"/>
      <c r="C250" s="445"/>
      <c r="D250" s="44"/>
      <c r="E250" s="45"/>
      <c r="F250" s="586"/>
      <c r="G250" s="44"/>
      <c r="H250" s="240">
        <f t="shared" ref="H250:H254" si="16">G250*E250</f>
        <v>0</v>
      </c>
      <c r="I250" s="291"/>
      <c r="J250" s="291"/>
      <c r="K250" s="291"/>
      <c r="L250" s="291"/>
      <c r="M250" s="291"/>
      <c r="N250" s="291"/>
      <c r="O250" s="294"/>
    </row>
    <row r="251" spans="1:15" x14ac:dyDescent="0.25">
      <c r="A251" s="584"/>
      <c r="B251" s="548"/>
      <c r="C251" s="445"/>
      <c r="D251" s="44"/>
      <c r="E251" s="45"/>
      <c r="F251" s="586"/>
      <c r="G251" s="44"/>
      <c r="H251" s="240">
        <f t="shared" si="16"/>
        <v>0</v>
      </c>
      <c r="I251" s="291"/>
      <c r="J251" s="291"/>
      <c r="K251" s="291"/>
      <c r="L251" s="291"/>
      <c r="M251" s="291"/>
      <c r="N251" s="291"/>
      <c r="O251" s="294"/>
    </row>
    <row r="252" spans="1:15" x14ac:dyDescent="0.25">
      <c r="A252" s="584"/>
      <c r="B252" s="548"/>
      <c r="C252" s="445"/>
      <c r="D252" s="44"/>
      <c r="E252" s="45"/>
      <c r="F252" s="586"/>
      <c r="G252" s="44"/>
      <c r="H252" s="240">
        <f t="shared" si="16"/>
        <v>0</v>
      </c>
      <c r="I252" s="291"/>
      <c r="J252" s="291"/>
      <c r="K252" s="291"/>
      <c r="L252" s="291"/>
      <c r="M252" s="291"/>
      <c r="N252" s="291"/>
      <c r="O252" s="294"/>
    </row>
    <row r="253" spans="1:15" x14ac:dyDescent="0.25">
      <c r="A253" s="584"/>
      <c r="B253" s="548"/>
      <c r="C253" s="445"/>
      <c r="D253" s="44"/>
      <c r="E253" s="45"/>
      <c r="F253" s="586"/>
      <c r="G253" s="44"/>
      <c r="H253" s="240">
        <f t="shared" si="16"/>
        <v>0</v>
      </c>
      <c r="I253" s="291"/>
      <c r="J253" s="291"/>
      <c r="K253" s="291"/>
      <c r="L253" s="291"/>
      <c r="M253" s="291"/>
      <c r="N253" s="291"/>
      <c r="O253" s="294"/>
    </row>
    <row r="254" spans="1:15" x14ac:dyDescent="0.25">
      <c r="A254" s="584"/>
      <c r="B254" s="548"/>
      <c r="C254" s="445"/>
      <c r="D254" s="44"/>
      <c r="E254" s="45"/>
      <c r="F254" s="586"/>
      <c r="G254" s="44"/>
      <c r="H254" s="240">
        <f t="shared" si="16"/>
        <v>0</v>
      </c>
      <c r="I254" s="291"/>
      <c r="J254" s="291"/>
      <c r="K254" s="291"/>
      <c r="L254" s="291"/>
      <c r="M254" s="291"/>
      <c r="N254" s="291"/>
      <c r="O254" s="294"/>
    </row>
    <row r="255" spans="1:15" ht="17.25" x14ac:dyDescent="0.3">
      <c r="A255" s="584"/>
      <c r="B255" s="548"/>
      <c r="C255" s="445"/>
      <c r="D255" s="236" t="s">
        <v>4</v>
      </c>
      <c r="E255" s="237">
        <f>SUM(E249:E254)</f>
        <v>0</v>
      </c>
      <c r="F255" s="214"/>
      <c r="G255" s="355" t="s">
        <v>22</v>
      </c>
      <c r="H255" s="221">
        <f>SUM(H249:H254)</f>
        <v>0</v>
      </c>
      <c r="I255" s="587"/>
      <c r="J255" s="587"/>
      <c r="K255" s="291"/>
      <c r="L255" s="291"/>
      <c r="M255" s="291"/>
      <c r="N255" s="291"/>
      <c r="O255" s="294"/>
    </row>
    <row r="256" spans="1:15" ht="30.75" customHeight="1" x14ac:dyDescent="0.3">
      <c r="A256" s="584"/>
      <c r="B256" s="356" t="s">
        <v>314</v>
      </c>
      <c r="C256" s="357"/>
      <c r="D256" s="82" t="s">
        <v>314</v>
      </c>
      <c r="E256" s="285"/>
      <c r="F256" s="284"/>
      <c r="G256" s="280"/>
      <c r="H256" s="85">
        <f>E256*G256</f>
        <v>0</v>
      </c>
      <c r="I256" s="358"/>
      <c r="J256" s="358"/>
      <c r="K256" s="291"/>
      <c r="L256" s="291"/>
      <c r="M256" s="291"/>
      <c r="N256" s="291"/>
      <c r="O256" s="294"/>
    </row>
    <row r="257" spans="1:15" ht="30" x14ac:dyDescent="0.3">
      <c r="A257" s="584"/>
      <c r="B257" s="356" t="s">
        <v>315</v>
      </c>
      <c r="C257" s="357"/>
      <c r="D257" s="82" t="s">
        <v>315</v>
      </c>
      <c r="E257" s="285"/>
      <c r="F257" s="284"/>
      <c r="G257" s="280"/>
      <c r="H257" s="85">
        <f t="shared" ref="H257:H258" si="17">E257*G257</f>
        <v>0</v>
      </c>
      <c r="I257" s="358"/>
      <c r="J257" s="358"/>
      <c r="K257" s="291"/>
      <c r="L257" s="291"/>
      <c r="M257" s="291"/>
      <c r="N257" s="291"/>
      <c r="O257" s="294"/>
    </row>
    <row r="258" spans="1:15" ht="30" customHeight="1" x14ac:dyDescent="0.3">
      <c r="A258" s="584"/>
      <c r="B258" s="359" t="s">
        <v>313</v>
      </c>
      <c r="C258" s="357"/>
      <c r="D258" s="236" t="s">
        <v>313</v>
      </c>
      <c r="E258" s="287"/>
      <c r="F258" s="367"/>
      <c r="G258" s="282"/>
      <c r="H258" s="85">
        <f t="shared" si="17"/>
        <v>0</v>
      </c>
      <c r="I258" s="358"/>
      <c r="J258" s="358"/>
      <c r="K258" s="291"/>
      <c r="L258" s="291"/>
      <c r="M258" s="291"/>
      <c r="N258" s="291"/>
      <c r="O258" s="294"/>
    </row>
    <row r="259" spans="1:15" ht="32.25" x14ac:dyDescent="0.5">
      <c r="A259" s="584"/>
      <c r="B259" s="589" t="s">
        <v>318</v>
      </c>
      <c r="C259" s="589"/>
      <c r="D259" s="589"/>
      <c r="E259" s="589"/>
      <c r="F259" s="589"/>
      <c r="G259" s="589"/>
      <c r="H259" s="263">
        <f>SUM(H234,H241,H248,H255,H256:H258)</f>
        <v>0</v>
      </c>
      <c r="I259" s="358"/>
      <c r="J259" s="358"/>
      <c r="K259" s="291"/>
      <c r="L259" s="291"/>
      <c r="M259" s="291"/>
      <c r="N259" s="291"/>
      <c r="O259" s="294"/>
    </row>
    <row r="260" spans="1:15" ht="18" thickBot="1" x14ac:dyDescent="0.35">
      <c r="A260" s="360"/>
      <c r="B260" s="306"/>
      <c r="C260" s="307"/>
      <c r="D260" s="244"/>
      <c r="E260" s="245"/>
      <c r="F260" s="255"/>
      <c r="G260" s="361"/>
      <c r="H260" s="256"/>
      <c r="I260" s="358"/>
      <c r="J260" s="358"/>
      <c r="K260" s="291"/>
      <c r="L260" s="291"/>
      <c r="M260" s="291"/>
      <c r="N260" s="291"/>
      <c r="O260" s="294"/>
    </row>
    <row r="261" spans="1:15" ht="14.45" customHeight="1" x14ac:dyDescent="0.25">
      <c r="A261" s="583" t="s">
        <v>311</v>
      </c>
      <c r="B261" s="547" t="s">
        <v>304</v>
      </c>
      <c r="C261" s="444"/>
      <c r="D261" s="218"/>
      <c r="E261" s="219"/>
      <c r="F261" s="585"/>
      <c r="G261" s="218"/>
      <c r="H261" s="239">
        <f>G261*E261</f>
        <v>0</v>
      </c>
      <c r="I261" s="291"/>
      <c r="J261" s="291"/>
      <c r="K261" s="291"/>
      <c r="L261" s="291"/>
      <c r="M261" s="291"/>
      <c r="N261" s="291"/>
      <c r="O261" s="294"/>
    </row>
    <row r="262" spans="1:15" x14ac:dyDescent="0.25">
      <c r="A262" s="584"/>
      <c r="B262" s="548"/>
      <c r="C262" s="445"/>
      <c r="D262" s="44"/>
      <c r="E262" s="45"/>
      <c r="F262" s="586"/>
      <c r="G262" s="44"/>
      <c r="H262" s="240">
        <f t="shared" ref="H262:H266" si="18">G262*E262</f>
        <v>0</v>
      </c>
      <c r="I262" s="291"/>
      <c r="J262" s="291"/>
      <c r="K262" s="291"/>
      <c r="L262" s="291"/>
      <c r="M262" s="291"/>
      <c r="N262" s="291"/>
      <c r="O262" s="294"/>
    </row>
    <row r="263" spans="1:15" x14ac:dyDescent="0.25">
      <c r="A263" s="584"/>
      <c r="B263" s="548"/>
      <c r="C263" s="445"/>
      <c r="D263" s="44"/>
      <c r="E263" s="45"/>
      <c r="F263" s="586"/>
      <c r="G263" s="44"/>
      <c r="H263" s="240">
        <f t="shared" si="18"/>
        <v>0</v>
      </c>
      <c r="I263" s="291"/>
      <c r="J263" s="291"/>
      <c r="K263" s="291"/>
      <c r="L263" s="291"/>
      <c r="M263" s="291"/>
      <c r="N263" s="291"/>
      <c r="O263" s="294"/>
    </row>
    <row r="264" spans="1:15" x14ac:dyDescent="0.25">
      <c r="A264" s="584"/>
      <c r="B264" s="548"/>
      <c r="C264" s="445"/>
      <c r="D264" s="44"/>
      <c r="E264" s="45"/>
      <c r="F264" s="586"/>
      <c r="G264" s="44"/>
      <c r="H264" s="240">
        <f t="shared" si="18"/>
        <v>0</v>
      </c>
      <c r="I264" s="291"/>
      <c r="J264" s="291"/>
      <c r="K264" s="291"/>
      <c r="L264" s="291"/>
      <c r="M264" s="291"/>
      <c r="N264" s="291"/>
      <c r="O264" s="294"/>
    </row>
    <row r="265" spans="1:15" x14ac:dyDescent="0.25">
      <c r="A265" s="584"/>
      <c r="B265" s="548"/>
      <c r="C265" s="445"/>
      <c r="D265" s="44"/>
      <c r="E265" s="45"/>
      <c r="F265" s="586"/>
      <c r="G265" s="44"/>
      <c r="H265" s="240">
        <f t="shared" si="18"/>
        <v>0</v>
      </c>
      <c r="I265" s="291"/>
      <c r="J265" s="291"/>
      <c r="K265" s="291"/>
      <c r="L265" s="291"/>
      <c r="M265" s="291"/>
      <c r="N265" s="291"/>
      <c r="O265" s="294"/>
    </row>
    <row r="266" spans="1:15" x14ac:dyDescent="0.25">
      <c r="A266" s="584"/>
      <c r="B266" s="548"/>
      <c r="C266" s="445"/>
      <c r="D266" s="44"/>
      <c r="E266" s="45"/>
      <c r="F266" s="586"/>
      <c r="G266" s="44"/>
      <c r="H266" s="240">
        <f t="shared" si="18"/>
        <v>0</v>
      </c>
      <c r="I266" s="291"/>
      <c r="J266" s="291"/>
      <c r="K266" s="291"/>
      <c r="L266" s="291"/>
      <c r="M266" s="291"/>
      <c r="N266" s="291"/>
      <c r="O266" s="294"/>
    </row>
    <row r="267" spans="1:15" ht="17.25" x14ac:dyDescent="0.3">
      <c r="A267" s="584"/>
      <c r="B267" s="549"/>
      <c r="C267" s="446"/>
      <c r="D267" s="82" t="s">
        <v>4</v>
      </c>
      <c r="E267" s="32">
        <f>SUM(E261:E266)</f>
        <v>0</v>
      </c>
      <c r="F267" s="278"/>
      <c r="G267" s="354" t="s">
        <v>22</v>
      </c>
      <c r="H267" s="220">
        <f>SUM(H261:H266)</f>
        <v>0</v>
      </c>
      <c r="I267" s="587"/>
      <c r="J267" s="587"/>
      <c r="K267" s="291"/>
      <c r="L267" s="291"/>
      <c r="M267" s="291"/>
      <c r="N267" s="291"/>
      <c r="O267" s="294"/>
    </row>
    <row r="268" spans="1:15" x14ac:dyDescent="0.25">
      <c r="A268" s="584"/>
      <c r="B268" s="573" t="s">
        <v>305</v>
      </c>
      <c r="C268" s="479"/>
      <c r="D268" s="44"/>
      <c r="E268" s="45"/>
      <c r="F268" s="588"/>
      <c r="G268" s="44"/>
      <c r="H268" s="240">
        <f>G268*E268</f>
        <v>0</v>
      </c>
      <c r="I268" s="291"/>
      <c r="J268" s="291"/>
      <c r="K268" s="291"/>
      <c r="L268" s="291"/>
      <c r="M268" s="291"/>
      <c r="N268" s="291"/>
      <c r="O268" s="294"/>
    </row>
    <row r="269" spans="1:15" x14ac:dyDescent="0.25">
      <c r="A269" s="584"/>
      <c r="B269" s="548"/>
      <c r="C269" s="445"/>
      <c r="D269" s="44"/>
      <c r="E269" s="45"/>
      <c r="F269" s="586"/>
      <c r="G269" s="44"/>
      <c r="H269" s="240">
        <f t="shared" ref="H269:H273" si="19">G269*E269</f>
        <v>0</v>
      </c>
      <c r="I269" s="291"/>
      <c r="J269" s="291"/>
      <c r="K269" s="291"/>
      <c r="L269" s="291"/>
      <c r="M269" s="291"/>
      <c r="N269" s="291"/>
      <c r="O269" s="294"/>
    </row>
    <row r="270" spans="1:15" x14ac:dyDescent="0.25">
      <c r="A270" s="584"/>
      <c r="B270" s="548"/>
      <c r="C270" s="445"/>
      <c r="D270" s="44"/>
      <c r="E270" s="45"/>
      <c r="F270" s="586"/>
      <c r="G270" s="44"/>
      <c r="H270" s="240">
        <f t="shared" si="19"/>
        <v>0</v>
      </c>
      <c r="I270" s="291"/>
      <c r="J270" s="291"/>
      <c r="K270" s="291"/>
      <c r="L270" s="291"/>
      <c r="M270" s="291"/>
      <c r="N270" s="291"/>
      <c r="O270" s="294"/>
    </row>
    <row r="271" spans="1:15" x14ac:dyDescent="0.25">
      <c r="A271" s="584"/>
      <c r="B271" s="548"/>
      <c r="C271" s="445"/>
      <c r="D271" s="44"/>
      <c r="E271" s="45"/>
      <c r="F271" s="586"/>
      <c r="G271" s="44"/>
      <c r="H271" s="240">
        <f t="shared" si="19"/>
        <v>0</v>
      </c>
      <c r="I271" s="291"/>
      <c r="J271" s="291"/>
      <c r="K271" s="291"/>
      <c r="L271" s="291"/>
      <c r="M271" s="291"/>
      <c r="N271" s="291"/>
      <c r="O271" s="294"/>
    </row>
    <row r="272" spans="1:15" x14ac:dyDescent="0.25">
      <c r="A272" s="584"/>
      <c r="B272" s="548"/>
      <c r="C272" s="445"/>
      <c r="D272" s="44"/>
      <c r="E272" s="45"/>
      <c r="F272" s="586"/>
      <c r="G272" s="44"/>
      <c r="H272" s="240">
        <f t="shared" si="19"/>
        <v>0</v>
      </c>
      <c r="I272" s="291"/>
      <c r="J272" s="291"/>
      <c r="K272" s="291"/>
      <c r="L272" s="291"/>
      <c r="M272" s="291"/>
      <c r="N272" s="291"/>
      <c r="O272" s="294"/>
    </row>
    <row r="273" spans="1:15" x14ac:dyDescent="0.25">
      <c r="A273" s="584"/>
      <c r="B273" s="548"/>
      <c r="C273" s="445"/>
      <c r="D273" s="44"/>
      <c r="E273" s="45"/>
      <c r="F273" s="586"/>
      <c r="G273" s="44"/>
      <c r="H273" s="240">
        <f t="shared" si="19"/>
        <v>0</v>
      </c>
      <c r="I273" s="291"/>
      <c r="J273" s="291"/>
      <c r="K273" s="291"/>
      <c r="L273" s="291"/>
      <c r="M273" s="291"/>
      <c r="N273" s="291"/>
      <c r="O273" s="294"/>
    </row>
    <row r="274" spans="1:15" ht="17.25" x14ac:dyDescent="0.3">
      <c r="A274" s="584"/>
      <c r="B274" s="549"/>
      <c r="C274" s="446"/>
      <c r="D274" s="82" t="s">
        <v>4</v>
      </c>
      <c r="E274" s="32">
        <f>SUM(E268:E273)</f>
        <v>0</v>
      </c>
      <c r="F274" s="278"/>
      <c r="G274" s="354" t="s">
        <v>22</v>
      </c>
      <c r="H274" s="220">
        <f>SUM(H268:H273)</f>
        <v>0</v>
      </c>
      <c r="I274" s="587"/>
      <c r="J274" s="587"/>
      <c r="K274" s="291"/>
      <c r="L274" s="291"/>
      <c r="M274" s="291"/>
      <c r="N274" s="291"/>
      <c r="O274" s="294"/>
    </row>
    <row r="275" spans="1:15" x14ac:dyDescent="0.25">
      <c r="A275" s="584"/>
      <c r="B275" s="573" t="s">
        <v>306</v>
      </c>
      <c r="C275" s="479"/>
      <c r="D275" s="44"/>
      <c r="E275" s="45"/>
      <c r="F275" s="588"/>
      <c r="G275" s="44"/>
      <c r="H275" s="240">
        <f>G275*E275</f>
        <v>0</v>
      </c>
      <c r="I275" s="291"/>
      <c r="J275" s="291"/>
      <c r="K275" s="291"/>
      <c r="L275" s="291"/>
      <c r="M275" s="291"/>
      <c r="N275" s="291"/>
      <c r="O275" s="294"/>
    </row>
    <row r="276" spans="1:15" x14ac:dyDescent="0.25">
      <c r="A276" s="584"/>
      <c r="B276" s="548"/>
      <c r="C276" s="445"/>
      <c r="D276" s="44"/>
      <c r="E276" s="45"/>
      <c r="F276" s="586"/>
      <c r="G276" s="44"/>
      <c r="H276" s="240">
        <f t="shared" ref="H276:H280" si="20">G276*E276</f>
        <v>0</v>
      </c>
      <c r="I276" s="291"/>
      <c r="J276" s="291"/>
      <c r="K276" s="291"/>
      <c r="L276" s="291"/>
      <c r="M276" s="291"/>
      <c r="N276" s="291"/>
      <c r="O276" s="294"/>
    </row>
    <row r="277" spans="1:15" x14ac:dyDescent="0.25">
      <c r="A277" s="584"/>
      <c r="B277" s="548"/>
      <c r="C277" s="445"/>
      <c r="D277" s="44"/>
      <c r="E277" s="45"/>
      <c r="F277" s="586"/>
      <c r="G277" s="44"/>
      <c r="H277" s="240">
        <f t="shared" si="20"/>
        <v>0</v>
      </c>
      <c r="I277" s="291"/>
      <c r="J277" s="291"/>
      <c r="K277" s="291"/>
      <c r="L277" s="291"/>
      <c r="M277" s="291"/>
      <c r="N277" s="291"/>
      <c r="O277" s="294"/>
    </row>
    <row r="278" spans="1:15" x14ac:dyDescent="0.25">
      <c r="A278" s="584"/>
      <c r="B278" s="548"/>
      <c r="C278" s="445"/>
      <c r="D278" s="44"/>
      <c r="E278" s="45"/>
      <c r="F278" s="586"/>
      <c r="G278" s="44"/>
      <c r="H278" s="240">
        <f t="shared" si="20"/>
        <v>0</v>
      </c>
      <c r="I278" s="291"/>
      <c r="J278" s="291"/>
      <c r="K278" s="291"/>
      <c r="L278" s="291"/>
      <c r="M278" s="291"/>
      <c r="N278" s="291"/>
      <c r="O278" s="294"/>
    </row>
    <row r="279" spans="1:15" x14ac:dyDescent="0.25">
      <c r="A279" s="584"/>
      <c r="B279" s="548"/>
      <c r="C279" s="445"/>
      <c r="D279" s="44"/>
      <c r="E279" s="45"/>
      <c r="F279" s="586"/>
      <c r="G279" s="44"/>
      <c r="H279" s="240">
        <f t="shared" si="20"/>
        <v>0</v>
      </c>
      <c r="I279" s="291"/>
      <c r="J279" s="291"/>
      <c r="K279" s="291"/>
      <c r="L279" s="291"/>
      <c r="M279" s="291"/>
      <c r="N279" s="291"/>
      <c r="O279" s="294"/>
    </row>
    <row r="280" spans="1:15" x14ac:dyDescent="0.25">
      <c r="A280" s="584"/>
      <c r="B280" s="548"/>
      <c r="C280" s="445"/>
      <c r="D280" s="44"/>
      <c r="E280" s="45"/>
      <c r="F280" s="586"/>
      <c r="G280" s="44"/>
      <c r="H280" s="240">
        <f t="shared" si="20"/>
        <v>0</v>
      </c>
      <c r="I280" s="291"/>
      <c r="J280" s="291"/>
      <c r="K280" s="291"/>
      <c r="L280" s="291"/>
      <c r="M280" s="291"/>
      <c r="N280" s="291"/>
      <c r="O280" s="294"/>
    </row>
    <row r="281" spans="1:15" ht="17.25" x14ac:dyDescent="0.3">
      <c r="A281" s="584"/>
      <c r="B281" s="549"/>
      <c r="C281" s="446"/>
      <c r="D281" s="82" t="s">
        <v>4</v>
      </c>
      <c r="E281" s="32">
        <f>SUM(E275:E280)</f>
        <v>0</v>
      </c>
      <c r="F281" s="278"/>
      <c r="G281" s="354" t="s">
        <v>22</v>
      </c>
      <c r="H281" s="220">
        <f>SUM(H275:H280)</f>
        <v>0</v>
      </c>
      <c r="I281" s="587"/>
      <c r="J281" s="587"/>
      <c r="K281" s="291"/>
      <c r="L281" s="291"/>
      <c r="M281" s="291"/>
      <c r="N281" s="291"/>
      <c r="O281" s="294"/>
    </row>
    <row r="282" spans="1:15" x14ac:dyDescent="0.25">
      <c r="A282" s="584"/>
      <c r="B282" s="573" t="s">
        <v>307</v>
      </c>
      <c r="C282" s="479"/>
      <c r="D282" s="44"/>
      <c r="E282" s="45"/>
      <c r="F282" s="588"/>
      <c r="G282" s="44"/>
      <c r="H282" s="240">
        <f>G282*E282</f>
        <v>0</v>
      </c>
      <c r="I282" s="291"/>
      <c r="J282" s="291"/>
      <c r="K282" s="291"/>
      <c r="L282" s="291"/>
      <c r="M282" s="291"/>
      <c r="N282" s="291"/>
      <c r="O282" s="294"/>
    </row>
    <row r="283" spans="1:15" x14ac:dyDescent="0.25">
      <c r="A283" s="584"/>
      <c r="B283" s="548"/>
      <c r="C283" s="445"/>
      <c r="D283" s="44"/>
      <c r="E283" s="45"/>
      <c r="F283" s="586"/>
      <c r="G283" s="44"/>
      <c r="H283" s="240">
        <f t="shared" ref="H283:H287" si="21">G283*E283</f>
        <v>0</v>
      </c>
      <c r="I283" s="291"/>
      <c r="J283" s="291"/>
      <c r="K283" s="291"/>
      <c r="L283" s="291"/>
      <c r="M283" s="291"/>
      <c r="N283" s="291"/>
      <c r="O283" s="294"/>
    </row>
    <row r="284" spans="1:15" x14ac:dyDescent="0.25">
      <c r="A284" s="584"/>
      <c r="B284" s="548"/>
      <c r="C284" s="445"/>
      <c r="D284" s="44"/>
      <c r="E284" s="45"/>
      <c r="F284" s="586"/>
      <c r="G284" s="44"/>
      <c r="H284" s="240">
        <f t="shared" si="21"/>
        <v>0</v>
      </c>
      <c r="I284" s="291"/>
      <c r="J284" s="291"/>
      <c r="K284" s="291"/>
      <c r="L284" s="291"/>
      <c r="M284" s="291"/>
      <c r="N284" s="291"/>
      <c r="O284" s="294"/>
    </row>
    <row r="285" spans="1:15" x14ac:dyDescent="0.25">
      <c r="A285" s="584"/>
      <c r="B285" s="548"/>
      <c r="C285" s="445"/>
      <c r="D285" s="44"/>
      <c r="E285" s="45"/>
      <c r="F285" s="586"/>
      <c r="G285" s="44"/>
      <c r="H285" s="240">
        <f t="shared" si="21"/>
        <v>0</v>
      </c>
      <c r="I285" s="291"/>
      <c r="J285" s="291"/>
      <c r="K285" s="291"/>
      <c r="L285" s="291"/>
      <c r="M285" s="291"/>
      <c r="N285" s="291"/>
      <c r="O285" s="294"/>
    </row>
    <row r="286" spans="1:15" ht="16.149999999999999" customHeight="1" x14ac:dyDescent="0.25">
      <c r="A286" s="584"/>
      <c r="B286" s="548"/>
      <c r="C286" s="445"/>
      <c r="D286" s="44"/>
      <c r="E286" s="45"/>
      <c r="F286" s="586"/>
      <c r="G286" s="44"/>
      <c r="H286" s="240">
        <f t="shared" si="21"/>
        <v>0</v>
      </c>
      <c r="I286" s="291"/>
      <c r="J286" s="291"/>
      <c r="K286" s="291"/>
      <c r="L286" s="291"/>
      <c r="M286" s="291"/>
      <c r="N286" s="291"/>
      <c r="O286" s="294"/>
    </row>
    <row r="287" spans="1:15" x14ac:dyDescent="0.25">
      <c r="A287" s="584"/>
      <c r="B287" s="548"/>
      <c r="C287" s="445"/>
      <c r="D287" s="44"/>
      <c r="E287" s="45"/>
      <c r="F287" s="586"/>
      <c r="G287" s="44"/>
      <c r="H287" s="240">
        <f t="shared" si="21"/>
        <v>0</v>
      </c>
      <c r="I287" s="291"/>
      <c r="J287" s="291"/>
      <c r="K287" s="291"/>
      <c r="L287" s="291"/>
      <c r="M287" s="291"/>
      <c r="N287" s="291"/>
      <c r="O287" s="294"/>
    </row>
    <row r="288" spans="1:15" ht="17.25" x14ac:dyDescent="0.3">
      <c r="A288" s="584"/>
      <c r="B288" s="548"/>
      <c r="C288" s="445"/>
      <c r="D288" s="236" t="s">
        <v>4</v>
      </c>
      <c r="E288" s="237">
        <f>SUM(E282:E287)</f>
        <v>0</v>
      </c>
      <c r="F288" s="214"/>
      <c r="G288" s="355" t="s">
        <v>22</v>
      </c>
      <c r="H288" s="221">
        <f>SUM(H282:H287)</f>
        <v>0</v>
      </c>
      <c r="I288" s="587"/>
      <c r="J288" s="587"/>
      <c r="K288" s="291"/>
      <c r="L288" s="291"/>
      <c r="M288" s="291"/>
      <c r="N288" s="291"/>
      <c r="O288" s="294"/>
    </row>
    <row r="289" spans="1:15" ht="27" customHeight="1" x14ac:dyDescent="0.3">
      <c r="A289" s="584"/>
      <c r="B289" s="356" t="s">
        <v>314</v>
      </c>
      <c r="C289" s="357"/>
      <c r="D289" s="82" t="s">
        <v>314</v>
      </c>
      <c r="E289" s="285"/>
      <c r="F289" s="284"/>
      <c r="G289" s="280"/>
      <c r="H289" s="85">
        <f>E289*G289</f>
        <v>0</v>
      </c>
      <c r="I289" s="358"/>
      <c r="J289" s="358"/>
      <c r="K289" s="291"/>
      <c r="L289" s="291"/>
      <c r="M289" s="291"/>
      <c r="N289" s="291"/>
      <c r="O289" s="294"/>
    </row>
    <row r="290" spans="1:15" ht="30" x14ac:dyDescent="0.3">
      <c r="A290" s="584"/>
      <c r="B290" s="356" t="s">
        <v>315</v>
      </c>
      <c r="C290" s="357"/>
      <c r="D290" s="82" t="s">
        <v>315</v>
      </c>
      <c r="E290" s="285"/>
      <c r="F290" s="284"/>
      <c r="G290" s="280"/>
      <c r="H290" s="85">
        <f t="shared" ref="H290:H291" si="22">E290*G290</f>
        <v>0</v>
      </c>
      <c r="I290" s="358"/>
      <c r="J290" s="358"/>
      <c r="K290" s="291"/>
      <c r="L290" s="291"/>
      <c r="M290" s="291"/>
      <c r="N290" s="291"/>
      <c r="O290" s="294"/>
    </row>
    <row r="291" spans="1:15" ht="32.450000000000003" customHeight="1" x14ac:dyDescent="0.3">
      <c r="A291" s="584"/>
      <c r="B291" s="359" t="s">
        <v>313</v>
      </c>
      <c r="C291" s="357"/>
      <c r="D291" s="236" t="s">
        <v>313</v>
      </c>
      <c r="E291" s="287"/>
      <c r="F291" s="367"/>
      <c r="G291" s="282"/>
      <c r="H291" s="85">
        <f t="shared" si="22"/>
        <v>0</v>
      </c>
      <c r="I291" s="358"/>
      <c r="J291" s="358"/>
      <c r="K291" s="291"/>
      <c r="L291" s="291"/>
      <c r="M291" s="291"/>
      <c r="N291" s="291"/>
      <c r="O291" s="294"/>
    </row>
    <row r="292" spans="1:15" ht="32.25" x14ac:dyDescent="0.5">
      <c r="A292" s="584"/>
      <c r="B292" s="589" t="s">
        <v>319</v>
      </c>
      <c r="C292" s="589"/>
      <c r="D292" s="589"/>
      <c r="E292" s="589"/>
      <c r="F292" s="589"/>
      <c r="G292" s="589"/>
      <c r="H292" s="263">
        <f>SUM(H267,H274,H281,H288,H289:H291)</f>
        <v>0</v>
      </c>
      <c r="I292" s="358"/>
      <c r="J292" s="358"/>
      <c r="K292" s="291"/>
      <c r="L292" s="291"/>
      <c r="M292" s="291"/>
      <c r="N292" s="291"/>
      <c r="O292" s="294"/>
    </row>
    <row r="293" spans="1:15" ht="18" thickBot="1" x14ac:dyDescent="0.35">
      <c r="A293" s="360"/>
      <c r="B293" s="306"/>
      <c r="C293" s="307"/>
      <c r="D293" s="244"/>
      <c r="E293" s="245"/>
      <c r="F293" s="255"/>
      <c r="G293" s="361"/>
      <c r="H293" s="256"/>
      <c r="I293" s="358"/>
      <c r="J293" s="358"/>
      <c r="K293" s="291"/>
      <c r="L293" s="291"/>
      <c r="M293" s="291"/>
      <c r="N293" s="291"/>
      <c r="O293" s="294"/>
    </row>
    <row r="294" spans="1:15" ht="14.45" customHeight="1" x14ac:dyDescent="0.25">
      <c r="A294" s="583" t="s">
        <v>312</v>
      </c>
      <c r="B294" s="547" t="s">
        <v>304</v>
      </c>
      <c r="C294" s="444"/>
      <c r="D294" s="218"/>
      <c r="E294" s="219"/>
      <c r="F294" s="585"/>
      <c r="G294" s="218"/>
      <c r="H294" s="239">
        <f>G294*E294</f>
        <v>0</v>
      </c>
      <c r="I294" s="291"/>
      <c r="J294" s="291"/>
      <c r="K294" s="291"/>
      <c r="L294" s="291"/>
      <c r="M294" s="291"/>
      <c r="N294" s="291"/>
      <c r="O294" s="294"/>
    </row>
    <row r="295" spans="1:15" x14ac:dyDescent="0.25">
      <c r="A295" s="584"/>
      <c r="B295" s="548"/>
      <c r="C295" s="445"/>
      <c r="D295" s="44"/>
      <c r="E295" s="45"/>
      <c r="F295" s="586"/>
      <c r="G295" s="44"/>
      <c r="H295" s="240">
        <f t="shared" ref="H295:H299" si="23">G295*E295</f>
        <v>0</v>
      </c>
      <c r="I295" s="291"/>
      <c r="J295" s="291"/>
      <c r="K295" s="291"/>
      <c r="L295" s="291"/>
      <c r="M295" s="291"/>
      <c r="N295" s="291"/>
      <c r="O295" s="294"/>
    </row>
    <row r="296" spans="1:15" x14ac:dyDescent="0.25">
      <c r="A296" s="584"/>
      <c r="B296" s="548"/>
      <c r="C296" s="445"/>
      <c r="D296" s="44"/>
      <c r="E296" s="45"/>
      <c r="F296" s="586"/>
      <c r="G296" s="44"/>
      <c r="H296" s="240">
        <f t="shared" si="23"/>
        <v>0</v>
      </c>
      <c r="I296" s="291"/>
      <c r="J296" s="291"/>
      <c r="K296" s="291"/>
      <c r="L296" s="291"/>
      <c r="M296" s="291"/>
      <c r="N296" s="291"/>
      <c r="O296" s="294"/>
    </row>
    <row r="297" spans="1:15" x14ac:dyDescent="0.25">
      <c r="A297" s="584"/>
      <c r="B297" s="548"/>
      <c r="C297" s="445"/>
      <c r="D297" s="44"/>
      <c r="E297" s="45"/>
      <c r="F297" s="586"/>
      <c r="G297" s="44"/>
      <c r="H297" s="240">
        <f t="shared" si="23"/>
        <v>0</v>
      </c>
      <c r="I297" s="291"/>
      <c r="J297" s="291"/>
      <c r="K297" s="291"/>
      <c r="L297" s="291"/>
      <c r="M297" s="291"/>
      <c r="N297" s="291"/>
      <c r="O297" s="294"/>
    </row>
    <row r="298" spans="1:15" x14ac:dyDescent="0.25">
      <c r="A298" s="584"/>
      <c r="B298" s="548"/>
      <c r="C298" s="445"/>
      <c r="D298" s="44"/>
      <c r="E298" s="45"/>
      <c r="F298" s="586"/>
      <c r="G298" s="44"/>
      <c r="H298" s="240">
        <f t="shared" si="23"/>
        <v>0</v>
      </c>
      <c r="I298" s="291"/>
      <c r="J298" s="291"/>
      <c r="K298" s="291"/>
      <c r="L298" s="291"/>
      <c r="M298" s="291"/>
      <c r="N298" s="291"/>
      <c r="O298" s="294"/>
    </row>
    <row r="299" spans="1:15" x14ac:dyDescent="0.25">
      <c r="A299" s="584"/>
      <c r="B299" s="548"/>
      <c r="C299" s="445"/>
      <c r="D299" s="44"/>
      <c r="E299" s="45"/>
      <c r="F299" s="586"/>
      <c r="G299" s="44"/>
      <c r="H299" s="240">
        <f t="shared" si="23"/>
        <v>0</v>
      </c>
      <c r="I299" s="291"/>
      <c r="J299" s="291"/>
      <c r="K299" s="291"/>
      <c r="L299" s="291"/>
      <c r="M299" s="291"/>
      <c r="N299" s="291"/>
      <c r="O299" s="294"/>
    </row>
    <row r="300" spans="1:15" ht="17.25" x14ac:dyDescent="0.3">
      <c r="A300" s="584"/>
      <c r="B300" s="549"/>
      <c r="C300" s="446"/>
      <c r="D300" s="82" t="s">
        <v>4</v>
      </c>
      <c r="E300" s="32">
        <f>SUM(E294:E299)</f>
        <v>0</v>
      </c>
      <c r="F300" s="278"/>
      <c r="G300" s="354" t="s">
        <v>22</v>
      </c>
      <c r="H300" s="220">
        <f>SUM(H294:H299)</f>
        <v>0</v>
      </c>
      <c r="I300" s="587"/>
      <c r="J300" s="587"/>
      <c r="K300" s="291"/>
      <c r="L300" s="291"/>
      <c r="M300" s="291"/>
      <c r="N300" s="291"/>
      <c r="O300" s="294"/>
    </row>
    <row r="301" spans="1:15" x14ac:dyDescent="0.25">
      <c r="A301" s="584"/>
      <c r="B301" s="573" t="s">
        <v>305</v>
      </c>
      <c r="C301" s="479"/>
      <c r="D301" s="44"/>
      <c r="E301" s="45"/>
      <c r="F301" s="588"/>
      <c r="G301" s="44"/>
      <c r="H301" s="240">
        <f>G301*E301</f>
        <v>0</v>
      </c>
      <c r="I301" s="291"/>
      <c r="J301" s="291"/>
      <c r="K301" s="291"/>
      <c r="L301" s="291"/>
      <c r="M301" s="291"/>
      <c r="N301" s="291"/>
      <c r="O301" s="294"/>
    </row>
    <row r="302" spans="1:15" x14ac:dyDescent="0.25">
      <c r="A302" s="584"/>
      <c r="B302" s="548"/>
      <c r="C302" s="445"/>
      <c r="D302" s="44"/>
      <c r="E302" s="45"/>
      <c r="F302" s="586"/>
      <c r="G302" s="44"/>
      <c r="H302" s="240">
        <f t="shared" ref="H302:H306" si="24">G302*E302</f>
        <v>0</v>
      </c>
      <c r="I302" s="291"/>
      <c r="J302" s="291"/>
      <c r="K302" s="291"/>
      <c r="L302" s="291"/>
      <c r="M302" s="291"/>
      <c r="N302" s="291"/>
      <c r="O302" s="294"/>
    </row>
    <row r="303" spans="1:15" x14ac:dyDescent="0.25">
      <c r="A303" s="584"/>
      <c r="B303" s="548"/>
      <c r="C303" s="445"/>
      <c r="D303" s="44"/>
      <c r="E303" s="45"/>
      <c r="F303" s="586"/>
      <c r="G303" s="44"/>
      <c r="H303" s="240">
        <f t="shared" si="24"/>
        <v>0</v>
      </c>
      <c r="I303" s="291"/>
      <c r="J303" s="291"/>
      <c r="K303" s="291"/>
      <c r="L303" s="291"/>
      <c r="M303" s="291"/>
      <c r="N303" s="291"/>
      <c r="O303" s="294"/>
    </row>
    <row r="304" spans="1:15" x14ac:dyDescent="0.25">
      <c r="A304" s="584"/>
      <c r="B304" s="548"/>
      <c r="C304" s="445"/>
      <c r="D304" s="44"/>
      <c r="E304" s="45"/>
      <c r="F304" s="586"/>
      <c r="G304" s="44"/>
      <c r="H304" s="240">
        <f t="shared" si="24"/>
        <v>0</v>
      </c>
      <c r="I304" s="291"/>
      <c r="J304" s="291"/>
      <c r="K304" s="291"/>
      <c r="L304" s="291"/>
      <c r="M304" s="291"/>
      <c r="N304" s="291"/>
      <c r="O304" s="294"/>
    </row>
    <row r="305" spans="1:15" x14ac:dyDescent="0.25">
      <c r="A305" s="584"/>
      <c r="B305" s="548"/>
      <c r="C305" s="445"/>
      <c r="D305" s="44"/>
      <c r="E305" s="45"/>
      <c r="F305" s="586"/>
      <c r="G305" s="44"/>
      <c r="H305" s="240">
        <f t="shared" si="24"/>
        <v>0</v>
      </c>
      <c r="I305" s="291"/>
      <c r="J305" s="291"/>
      <c r="K305" s="291"/>
      <c r="L305" s="291"/>
      <c r="M305" s="291"/>
      <c r="N305" s="291"/>
      <c r="O305" s="294"/>
    </row>
    <row r="306" spans="1:15" x14ac:dyDescent="0.25">
      <c r="A306" s="584"/>
      <c r="B306" s="548"/>
      <c r="C306" s="445"/>
      <c r="D306" s="44"/>
      <c r="E306" s="45"/>
      <c r="F306" s="586"/>
      <c r="G306" s="44"/>
      <c r="H306" s="240">
        <f t="shared" si="24"/>
        <v>0</v>
      </c>
      <c r="I306" s="291"/>
      <c r="J306" s="291"/>
      <c r="K306" s="291"/>
      <c r="L306" s="291"/>
      <c r="M306" s="291"/>
      <c r="N306" s="291"/>
      <c r="O306" s="294"/>
    </row>
    <row r="307" spans="1:15" ht="17.25" x14ac:dyDescent="0.3">
      <c r="A307" s="584"/>
      <c r="B307" s="549"/>
      <c r="C307" s="446"/>
      <c r="D307" s="82" t="s">
        <v>4</v>
      </c>
      <c r="E307" s="32">
        <f>SUM(E301:E306)</f>
        <v>0</v>
      </c>
      <c r="F307" s="278"/>
      <c r="G307" s="354" t="s">
        <v>22</v>
      </c>
      <c r="H307" s="220">
        <f>SUM(H301:H306)</f>
        <v>0</v>
      </c>
      <c r="I307" s="587"/>
      <c r="J307" s="587"/>
      <c r="K307" s="291"/>
      <c r="L307" s="291"/>
      <c r="M307" s="291"/>
      <c r="N307" s="291"/>
      <c r="O307" s="294"/>
    </row>
    <row r="308" spans="1:15" x14ac:dyDescent="0.25">
      <c r="A308" s="584"/>
      <c r="B308" s="573" t="s">
        <v>306</v>
      </c>
      <c r="C308" s="479"/>
      <c r="D308" s="44"/>
      <c r="E308" s="45"/>
      <c r="F308" s="588"/>
      <c r="G308" s="44"/>
      <c r="H308" s="240">
        <f>G308*E308</f>
        <v>0</v>
      </c>
      <c r="I308" s="291"/>
      <c r="J308" s="291"/>
      <c r="K308" s="291"/>
      <c r="L308" s="291"/>
      <c r="M308" s="291"/>
      <c r="N308" s="291"/>
      <c r="O308" s="294"/>
    </row>
    <row r="309" spans="1:15" x14ac:dyDescent="0.25">
      <c r="A309" s="584"/>
      <c r="B309" s="548"/>
      <c r="C309" s="445"/>
      <c r="D309" s="44"/>
      <c r="E309" s="45"/>
      <c r="F309" s="586"/>
      <c r="G309" s="44"/>
      <c r="H309" s="240">
        <f t="shared" ref="H309:H313" si="25">G309*E309</f>
        <v>0</v>
      </c>
      <c r="I309" s="291"/>
      <c r="J309" s="291"/>
      <c r="K309" s="291"/>
      <c r="L309" s="291"/>
      <c r="M309" s="291"/>
      <c r="N309" s="291"/>
      <c r="O309" s="294"/>
    </row>
    <row r="310" spans="1:15" x14ac:dyDescent="0.25">
      <c r="A310" s="584"/>
      <c r="B310" s="548"/>
      <c r="C310" s="445"/>
      <c r="D310" s="44"/>
      <c r="E310" s="45"/>
      <c r="F310" s="586"/>
      <c r="G310" s="44"/>
      <c r="H310" s="240">
        <f t="shared" si="25"/>
        <v>0</v>
      </c>
      <c r="I310" s="291"/>
      <c r="J310" s="291"/>
      <c r="K310" s="291"/>
      <c r="L310" s="291"/>
      <c r="M310" s="291"/>
      <c r="N310" s="291"/>
      <c r="O310" s="294"/>
    </row>
    <row r="311" spans="1:15" x14ac:dyDescent="0.25">
      <c r="A311" s="584"/>
      <c r="B311" s="548"/>
      <c r="C311" s="445"/>
      <c r="D311" s="44"/>
      <c r="E311" s="45"/>
      <c r="F311" s="586"/>
      <c r="G311" s="44"/>
      <c r="H311" s="240">
        <f t="shared" si="25"/>
        <v>0</v>
      </c>
      <c r="I311" s="291"/>
      <c r="J311" s="291"/>
      <c r="K311" s="291"/>
      <c r="L311" s="291"/>
      <c r="M311" s="291"/>
      <c r="N311" s="291"/>
      <c r="O311" s="294"/>
    </row>
    <row r="312" spans="1:15" x14ac:dyDescent="0.25">
      <c r="A312" s="584"/>
      <c r="B312" s="548"/>
      <c r="C312" s="445"/>
      <c r="D312" s="44"/>
      <c r="E312" s="45"/>
      <c r="F312" s="586"/>
      <c r="G312" s="44"/>
      <c r="H312" s="240">
        <f t="shared" si="25"/>
        <v>0</v>
      </c>
      <c r="I312" s="291"/>
      <c r="J312" s="291"/>
      <c r="K312" s="291"/>
      <c r="L312" s="291"/>
      <c r="M312" s="291"/>
      <c r="N312" s="291"/>
      <c r="O312" s="294"/>
    </row>
    <row r="313" spans="1:15" x14ac:dyDescent="0.25">
      <c r="A313" s="584"/>
      <c r="B313" s="548"/>
      <c r="C313" s="445"/>
      <c r="D313" s="44"/>
      <c r="E313" s="45"/>
      <c r="F313" s="586"/>
      <c r="G313" s="44"/>
      <c r="H313" s="240">
        <f t="shared" si="25"/>
        <v>0</v>
      </c>
      <c r="I313" s="291"/>
      <c r="J313" s="291"/>
      <c r="K313" s="291"/>
      <c r="L313" s="291"/>
      <c r="M313" s="291"/>
      <c r="N313" s="291"/>
      <c r="O313" s="294"/>
    </row>
    <row r="314" spans="1:15" ht="17.25" x14ac:dyDescent="0.3">
      <c r="A314" s="584"/>
      <c r="B314" s="549"/>
      <c r="C314" s="446"/>
      <c r="D314" s="82" t="s">
        <v>4</v>
      </c>
      <c r="E314" s="32">
        <f>SUM(E308:E313)</f>
        <v>0</v>
      </c>
      <c r="F314" s="278"/>
      <c r="G314" s="354" t="s">
        <v>22</v>
      </c>
      <c r="H314" s="220">
        <f>SUM(H308:H313)</f>
        <v>0</v>
      </c>
      <c r="I314" s="587"/>
      <c r="J314" s="587"/>
      <c r="K314" s="291"/>
      <c r="L314" s="291"/>
      <c r="M314" s="291"/>
      <c r="N314" s="291"/>
      <c r="O314" s="294"/>
    </row>
    <row r="315" spans="1:15" x14ac:dyDescent="0.25">
      <c r="A315" s="584"/>
      <c r="B315" s="573" t="s">
        <v>307</v>
      </c>
      <c r="C315" s="479"/>
      <c r="D315" s="44"/>
      <c r="E315" s="45"/>
      <c r="F315" s="588"/>
      <c r="G315" s="44"/>
      <c r="H315" s="240">
        <f>G315*E315</f>
        <v>0</v>
      </c>
      <c r="I315" s="291"/>
      <c r="J315" s="291"/>
      <c r="K315" s="291"/>
      <c r="L315" s="291"/>
      <c r="M315" s="291"/>
      <c r="N315" s="291"/>
      <c r="O315" s="294"/>
    </row>
    <row r="316" spans="1:15" x14ac:dyDescent="0.25">
      <c r="A316" s="584"/>
      <c r="B316" s="548"/>
      <c r="C316" s="445"/>
      <c r="D316" s="44"/>
      <c r="E316" s="45"/>
      <c r="F316" s="586"/>
      <c r="G316" s="44"/>
      <c r="H316" s="240">
        <f t="shared" ref="H316:H320" si="26">G316*E316</f>
        <v>0</v>
      </c>
      <c r="I316" s="291"/>
      <c r="J316" s="291"/>
      <c r="K316" s="291"/>
      <c r="L316" s="291"/>
      <c r="M316" s="291"/>
      <c r="N316" s="291"/>
      <c r="O316" s="294"/>
    </row>
    <row r="317" spans="1:15" x14ac:dyDescent="0.25">
      <c r="A317" s="584"/>
      <c r="B317" s="548"/>
      <c r="C317" s="445"/>
      <c r="D317" s="44"/>
      <c r="E317" s="45"/>
      <c r="F317" s="586"/>
      <c r="G317" s="44"/>
      <c r="H317" s="240">
        <f t="shared" si="26"/>
        <v>0</v>
      </c>
      <c r="I317" s="291"/>
      <c r="J317" s="291"/>
      <c r="K317" s="291"/>
      <c r="L317" s="291"/>
      <c r="M317" s="291"/>
      <c r="N317" s="291"/>
      <c r="O317" s="294"/>
    </row>
    <row r="318" spans="1:15" x14ac:dyDescent="0.25">
      <c r="A318" s="584"/>
      <c r="B318" s="548"/>
      <c r="C318" s="445"/>
      <c r="D318" s="44"/>
      <c r="E318" s="45"/>
      <c r="F318" s="586"/>
      <c r="G318" s="44"/>
      <c r="H318" s="240">
        <f t="shared" si="26"/>
        <v>0</v>
      </c>
      <c r="I318" s="291"/>
      <c r="J318" s="291"/>
      <c r="K318" s="291"/>
      <c r="L318" s="291"/>
      <c r="M318" s="291"/>
      <c r="N318" s="291"/>
      <c r="O318" s="294"/>
    </row>
    <row r="319" spans="1:15" x14ac:dyDescent="0.25">
      <c r="A319" s="584"/>
      <c r="B319" s="548"/>
      <c r="C319" s="445"/>
      <c r="D319" s="44"/>
      <c r="E319" s="45"/>
      <c r="F319" s="586"/>
      <c r="G319" s="44"/>
      <c r="H319" s="240">
        <f t="shared" si="26"/>
        <v>0</v>
      </c>
      <c r="I319" s="291"/>
      <c r="J319" s="291"/>
      <c r="K319" s="291"/>
      <c r="L319" s="291"/>
      <c r="M319" s="291"/>
      <c r="N319" s="291"/>
      <c r="O319" s="294"/>
    </row>
    <row r="320" spans="1:15" x14ac:dyDescent="0.25">
      <c r="A320" s="584"/>
      <c r="B320" s="548"/>
      <c r="C320" s="445"/>
      <c r="D320" s="44"/>
      <c r="E320" s="45"/>
      <c r="F320" s="586"/>
      <c r="G320" s="44"/>
      <c r="H320" s="240">
        <f t="shared" si="26"/>
        <v>0</v>
      </c>
      <c r="I320" s="291"/>
      <c r="J320" s="291"/>
      <c r="K320" s="291"/>
      <c r="L320" s="291"/>
      <c r="M320" s="291"/>
      <c r="N320" s="291"/>
      <c r="O320" s="294"/>
    </row>
    <row r="321" spans="1:15" ht="17.25" x14ac:dyDescent="0.3">
      <c r="A321" s="584"/>
      <c r="B321" s="548"/>
      <c r="C321" s="445"/>
      <c r="D321" s="236" t="s">
        <v>4</v>
      </c>
      <c r="E321" s="237">
        <f>SUM(E315:E320)</f>
        <v>0</v>
      </c>
      <c r="F321" s="214"/>
      <c r="G321" s="355" t="s">
        <v>22</v>
      </c>
      <c r="H321" s="221">
        <f>SUM(H315:H320)</f>
        <v>0</v>
      </c>
      <c r="I321" s="587"/>
      <c r="J321" s="587"/>
      <c r="K321" s="291"/>
      <c r="L321" s="291"/>
      <c r="M321" s="291"/>
      <c r="N321" s="291"/>
      <c r="O321" s="294"/>
    </row>
    <row r="322" spans="1:15" ht="27" customHeight="1" x14ac:dyDescent="0.3">
      <c r="A322" s="584"/>
      <c r="B322" s="356" t="s">
        <v>314</v>
      </c>
      <c r="C322" s="357"/>
      <c r="D322" s="82" t="s">
        <v>314</v>
      </c>
      <c r="E322" s="285"/>
      <c r="F322" s="284"/>
      <c r="G322" s="280"/>
      <c r="H322" s="220">
        <f>E322*G322</f>
        <v>0</v>
      </c>
      <c r="I322" s="358"/>
      <c r="J322" s="358"/>
      <c r="K322" s="291"/>
      <c r="L322" s="291"/>
      <c r="M322" s="291"/>
      <c r="N322" s="291"/>
      <c r="O322" s="294"/>
    </row>
    <row r="323" spans="1:15" ht="30" x14ac:dyDescent="0.3">
      <c r="A323" s="584"/>
      <c r="B323" s="356" t="s">
        <v>315</v>
      </c>
      <c r="C323" s="357"/>
      <c r="D323" s="82" t="s">
        <v>315</v>
      </c>
      <c r="E323" s="285"/>
      <c r="F323" s="284"/>
      <c r="G323" s="280"/>
      <c r="H323" s="220">
        <f t="shared" ref="H323:H324" si="27">E323*G323</f>
        <v>0</v>
      </c>
      <c r="I323" s="358"/>
      <c r="J323" s="358"/>
      <c r="K323" s="291"/>
      <c r="L323" s="291"/>
      <c r="M323" s="291"/>
      <c r="N323" s="291"/>
      <c r="O323" s="294"/>
    </row>
    <row r="324" spans="1:15" ht="31.9" customHeight="1" x14ac:dyDescent="0.3">
      <c r="A324" s="584"/>
      <c r="B324" s="359" t="s">
        <v>313</v>
      </c>
      <c r="C324" s="357"/>
      <c r="D324" s="236" t="s">
        <v>313</v>
      </c>
      <c r="E324" s="287"/>
      <c r="F324" s="367"/>
      <c r="G324" s="282"/>
      <c r="H324" s="220">
        <f t="shared" si="27"/>
        <v>0</v>
      </c>
      <c r="I324" s="358"/>
      <c r="J324" s="358"/>
      <c r="K324" s="291"/>
      <c r="L324" s="291"/>
      <c r="M324" s="291"/>
      <c r="N324" s="291"/>
      <c r="O324" s="294"/>
    </row>
    <row r="325" spans="1:15" ht="33" thickBot="1" x14ac:dyDescent="0.55000000000000004">
      <c r="A325" s="591"/>
      <c r="B325" s="592" t="s">
        <v>320</v>
      </c>
      <c r="C325" s="592"/>
      <c r="D325" s="592"/>
      <c r="E325" s="592"/>
      <c r="F325" s="592"/>
      <c r="G325" s="592"/>
      <c r="H325" s="265">
        <f>SUM(H300,H307,H314,H321,H322:H324)</f>
        <v>0</v>
      </c>
      <c r="I325" s="358"/>
      <c r="J325" s="358"/>
      <c r="K325" s="291"/>
      <c r="L325" s="291"/>
      <c r="M325" s="291"/>
      <c r="N325" s="291"/>
      <c r="O325" s="294"/>
    </row>
    <row r="326" spans="1:15" s="318" customFormat="1" x14ac:dyDescent="0.25">
      <c r="A326" s="312"/>
      <c r="B326" s="313"/>
      <c r="C326" s="314"/>
      <c r="D326" s="315"/>
      <c r="E326" s="316"/>
      <c r="F326" s="187"/>
      <c r="G326" s="362"/>
      <c r="H326" s="317"/>
      <c r="I326" s="363"/>
      <c r="J326" s="363"/>
      <c r="K326" s="187"/>
      <c r="L326" s="187"/>
      <c r="M326" s="187"/>
      <c r="N326" s="187"/>
      <c r="O326" s="311"/>
    </row>
    <row r="327" spans="1:15" ht="27" thickBot="1" x14ac:dyDescent="0.45">
      <c r="A327" s="335"/>
      <c r="B327" s="336"/>
      <c r="C327" s="337"/>
      <c r="D327" s="336"/>
      <c r="E327" s="336"/>
      <c r="F327" s="336"/>
      <c r="G327" s="336"/>
      <c r="H327" s="258">
        <f>SUM(H325,H292,H226,H259,H193)</f>
        <v>0</v>
      </c>
      <c r="I327" s="593" t="s">
        <v>98</v>
      </c>
      <c r="J327" s="593"/>
      <c r="K327" s="593"/>
      <c r="L327" s="593"/>
      <c r="M327" s="593"/>
      <c r="N327" s="336"/>
      <c r="O327" s="364"/>
    </row>
    <row r="328" spans="1:15" ht="15.75" thickBot="1" x14ac:dyDescent="0.3"/>
    <row r="329" spans="1:15" ht="33" thickBot="1" x14ac:dyDescent="0.55000000000000004">
      <c r="A329" s="291"/>
      <c r="B329" s="291"/>
      <c r="C329" s="292"/>
      <c r="D329" s="291"/>
      <c r="E329" s="291"/>
      <c r="F329" s="291"/>
      <c r="G329" s="291"/>
      <c r="H329" s="257">
        <f>H327-H155</f>
        <v>0</v>
      </c>
      <c r="I329" s="594" t="s">
        <v>99</v>
      </c>
      <c r="J329" s="594"/>
      <c r="K329" s="594"/>
      <c r="L329" s="594"/>
      <c r="M329" s="594"/>
      <c r="N329" s="595"/>
      <c r="O329" s="291"/>
    </row>
    <row r="330" spans="1:15" x14ac:dyDescent="0.25"/>
    <row r="353" x14ac:dyDescent="0.25"/>
    <row r="361" x14ac:dyDescent="0.25"/>
    <row r="362" x14ac:dyDescent="0.25"/>
  </sheetData>
  <sheetProtection sheet="1" selectLockedCells="1"/>
  <mergeCells count="301">
    <mergeCell ref="G33:G37"/>
    <mergeCell ref="J83:K87"/>
    <mergeCell ref="L83:L87"/>
    <mergeCell ref="H45:H49"/>
    <mergeCell ref="G76:G80"/>
    <mergeCell ref="H39:H43"/>
    <mergeCell ref="L45:L49"/>
    <mergeCell ref="J50:K50"/>
    <mergeCell ref="J45:K49"/>
    <mergeCell ref="J58:K62"/>
    <mergeCell ref="L58:L62"/>
    <mergeCell ref="J63:K63"/>
    <mergeCell ref="J39:K43"/>
    <mergeCell ref="J44:K44"/>
    <mergeCell ref="G51:G55"/>
    <mergeCell ref="G45:G49"/>
    <mergeCell ref="G39:G43"/>
    <mergeCell ref="L39:L43"/>
    <mergeCell ref="G64:G68"/>
    <mergeCell ref="H64:H68"/>
    <mergeCell ref="I33:I56"/>
    <mergeCell ref="AB163:AF163"/>
    <mergeCell ref="A1:N1"/>
    <mergeCell ref="A4:N4"/>
    <mergeCell ref="J7:K7"/>
    <mergeCell ref="C8:C13"/>
    <mergeCell ref="G8:G12"/>
    <mergeCell ref="H8:H12"/>
    <mergeCell ref="J8:K12"/>
    <mergeCell ref="L8:L12"/>
    <mergeCell ref="J13:K13"/>
    <mergeCell ref="A2:N3"/>
    <mergeCell ref="H33:H37"/>
    <mergeCell ref="J33:K37"/>
    <mergeCell ref="L33:L37"/>
    <mergeCell ref="J38:K38"/>
    <mergeCell ref="C58:C63"/>
    <mergeCell ref="G58:G62"/>
    <mergeCell ref="C33:C38"/>
    <mergeCell ref="I83:I106"/>
    <mergeCell ref="F33:F37"/>
    <mergeCell ref="J88:K88"/>
    <mergeCell ref="L108:L112"/>
    <mergeCell ref="J113:K113"/>
    <mergeCell ref="J108:K112"/>
    <mergeCell ref="J89:K93"/>
    <mergeCell ref="L89:L93"/>
    <mergeCell ref="J94:K94"/>
    <mergeCell ref="J95:K99"/>
    <mergeCell ref="L95:L99"/>
    <mergeCell ref="J100:K100"/>
    <mergeCell ref="J101:K105"/>
    <mergeCell ref="L101:L105"/>
    <mergeCell ref="J106:K106"/>
    <mergeCell ref="H140:I140"/>
    <mergeCell ref="C141:D141"/>
    <mergeCell ref="H141:I141"/>
    <mergeCell ref="L114:L118"/>
    <mergeCell ref="L120:L124"/>
    <mergeCell ref="L126:L130"/>
    <mergeCell ref="G70:G74"/>
    <mergeCell ref="H70:H74"/>
    <mergeCell ref="L51:L55"/>
    <mergeCell ref="J56:K56"/>
    <mergeCell ref="J51:K55"/>
    <mergeCell ref="H51:H55"/>
    <mergeCell ref="H76:H80"/>
    <mergeCell ref="I58:I81"/>
    <mergeCell ref="J64:K68"/>
    <mergeCell ref="L64:L68"/>
    <mergeCell ref="J69:K69"/>
    <mergeCell ref="J70:K74"/>
    <mergeCell ref="L70:L74"/>
    <mergeCell ref="J75:K75"/>
    <mergeCell ref="J76:K80"/>
    <mergeCell ref="L76:L80"/>
    <mergeCell ref="J81:K81"/>
    <mergeCell ref="H58:H62"/>
    <mergeCell ref="I329:N329"/>
    <mergeCell ref="C228:C234"/>
    <mergeCell ref="F228:F233"/>
    <mergeCell ref="I234:J234"/>
    <mergeCell ref="C261:C267"/>
    <mergeCell ref="F261:F266"/>
    <mergeCell ref="I267:J267"/>
    <mergeCell ref="C294:C300"/>
    <mergeCell ref="F294:F299"/>
    <mergeCell ref="I300:J300"/>
    <mergeCell ref="B292:G292"/>
    <mergeCell ref="B325:G325"/>
    <mergeCell ref="I327:M327"/>
    <mergeCell ref="I241:J241"/>
    <mergeCell ref="I248:J248"/>
    <mergeCell ref="I255:J255"/>
    <mergeCell ref="I274:J274"/>
    <mergeCell ref="I281:J281"/>
    <mergeCell ref="I288:J288"/>
    <mergeCell ref="I307:J307"/>
    <mergeCell ref="I314:J314"/>
    <mergeCell ref="B308:B314"/>
    <mergeCell ref="C308:C314"/>
    <mergeCell ref="F308:F313"/>
    <mergeCell ref="A144:N144"/>
    <mergeCell ref="I146:I151"/>
    <mergeCell ref="J146:K146"/>
    <mergeCell ref="J147:K147"/>
    <mergeCell ref="B126:B131"/>
    <mergeCell ref="C126:C131"/>
    <mergeCell ref="J148:K148"/>
    <mergeCell ref="F126:F130"/>
    <mergeCell ref="J149:K149"/>
    <mergeCell ref="G126:G130"/>
    <mergeCell ref="J150:K150"/>
    <mergeCell ref="J151:K151"/>
    <mergeCell ref="A108:A131"/>
    <mergeCell ref="A134:N134"/>
    <mergeCell ref="C136:D136"/>
    <mergeCell ref="G136:G141"/>
    <mergeCell ref="H136:I136"/>
    <mergeCell ref="C137:D137"/>
    <mergeCell ref="H137:I137"/>
    <mergeCell ref="C138:D138"/>
    <mergeCell ref="H138:I138"/>
    <mergeCell ref="C139:D139"/>
    <mergeCell ref="H139:I139"/>
    <mergeCell ref="C140:D140"/>
    <mergeCell ref="G157:N157"/>
    <mergeCell ref="A159:O159"/>
    <mergeCell ref="K161:O161"/>
    <mergeCell ref="C162:C168"/>
    <mergeCell ref="F162:F167"/>
    <mergeCell ref="K162:O162"/>
    <mergeCell ref="K163:O163"/>
    <mergeCell ref="K167:O167"/>
    <mergeCell ref="K168:O168"/>
    <mergeCell ref="I168:J168"/>
    <mergeCell ref="A162:A193"/>
    <mergeCell ref="K169:O169"/>
    <mergeCell ref="K170:O170"/>
    <mergeCell ref="K164:O166"/>
    <mergeCell ref="I189:J189"/>
    <mergeCell ref="C26:C31"/>
    <mergeCell ref="C20:C25"/>
    <mergeCell ref="C14:C19"/>
    <mergeCell ref="A8:A31"/>
    <mergeCell ref="B8:B13"/>
    <mergeCell ref="B14:B19"/>
    <mergeCell ref="B20:B25"/>
    <mergeCell ref="B26:B31"/>
    <mergeCell ref="F114:F118"/>
    <mergeCell ref="C83:C88"/>
    <mergeCell ref="B83:B88"/>
    <mergeCell ref="A83:A106"/>
    <mergeCell ref="A33:A56"/>
    <mergeCell ref="B33:B38"/>
    <mergeCell ref="B39:B44"/>
    <mergeCell ref="B45:B50"/>
    <mergeCell ref="B51:B56"/>
    <mergeCell ref="C39:C44"/>
    <mergeCell ref="C45:C50"/>
    <mergeCell ref="C51:C56"/>
    <mergeCell ref="F51:F55"/>
    <mergeCell ref="F45:F49"/>
    <mergeCell ref="F39:F43"/>
    <mergeCell ref="A58:A81"/>
    <mergeCell ref="J26:K30"/>
    <mergeCell ref="L26:L30"/>
    <mergeCell ref="J31:K31"/>
    <mergeCell ref="F14:F18"/>
    <mergeCell ref="F20:F24"/>
    <mergeCell ref="F26:F30"/>
    <mergeCell ref="I8:I31"/>
    <mergeCell ref="J14:K18"/>
    <mergeCell ref="L14:L18"/>
    <mergeCell ref="J19:K19"/>
    <mergeCell ref="J20:K24"/>
    <mergeCell ref="J25:K25"/>
    <mergeCell ref="L20:L24"/>
    <mergeCell ref="G14:G18"/>
    <mergeCell ref="G20:G24"/>
    <mergeCell ref="G26:G30"/>
    <mergeCell ref="H14:H18"/>
    <mergeCell ref="H20:H24"/>
    <mergeCell ref="H26:H30"/>
    <mergeCell ref="F8:F12"/>
    <mergeCell ref="B58:B63"/>
    <mergeCell ref="B64:B69"/>
    <mergeCell ref="B70:B75"/>
    <mergeCell ref="B76:B81"/>
    <mergeCell ref="C64:C69"/>
    <mergeCell ref="F64:F68"/>
    <mergeCell ref="C70:C75"/>
    <mergeCell ref="F70:F74"/>
    <mergeCell ref="C76:C81"/>
    <mergeCell ref="F76:F80"/>
    <mergeCell ref="F58:F62"/>
    <mergeCell ref="B101:B106"/>
    <mergeCell ref="C101:C106"/>
    <mergeCell ref="F101:F105"/>
    <mergeCell ref="G101:G105"/>
    <mergeCell ref="H101:H105"/>
    <mergeCell ref="G83:G87"/>
    <mergeCell ref="H83:H87"/>
    <mergeCell ref="H126:H130"/>
    <mergeCell ref="B114:B119"/>
    <mergeCell ref="C114:C119"/>
    <mergeCell ref="B89:B94"/>
    <mergeCell ref="C89:C94"/>
    <mergeCell ref="F89:F93"/>
    <mergeCell ref="G89:G93"/>
    <mergeCell ref="H89:H93"/>
    <mergeCell ref="B95:B100"/>
    <mergeCell ref="C95:C100"/>
    <mergeCell ref="F95:F99"/>
    <mergeCell ref="G95:G99"/>
    <mergeCell ref="H95:H99"/>
    <mergeCell ref="F83:F87"/>
    <mergeCell ref="F108:F112"/>
    <mergeCell ref="J119:K119"/>
    <mergeCell ref="B120:B125"/>
    <mergeCell ref="C120:C125"/>
    <mergeCell ref="F120:F124"/>
    <mergeCell ref="G120:G124"/>
    <mergeCell ref="H120:H124"/>
    <mergeCell ref="J120:K124"/>
    <mergeCell ref="J125:K125"/>
    <mergeCell ref="G114:G118"/>
    <mergeCell ref="H114:H118"/>
    <mergeCell ref="J114:K118"/>
    <mergeCell ref="I108:I131"/>
    <mergeCell ref="J126:K130"/>
    <mergeCell ref="J131:K131"/>
    <mergeCell ref="C108:C113"/>
    <mergeCell ref="G108:G112"/>
    <mergeCell ref="H108:H112"/>
    <mergeCell ref="B108:B113"/>
    <mergeCell ref="I201:J201"/>
    <mergeCell ref="B193:G193"/>
    <mergeCell ref="I175:J175"/>
    <mergeCell ref="B176:B182"/>
    <mergeCell ref="C176:C182"/>
    <mergeCell ref="F176:F181"/>
    <mergeCell ref="I182:J182"/>
    <mergeCell ref="B162:B168"/>
    <mergeCell ref="B169:B175"/>
    <mergeCell ref="C169:C175"/>
    <mergeCell ref="F169:F174"/>
    <mergeCell ref="B183:B189"/>
    <mergeCell ref="C183:C189"/>
    <mergeCell ref="F183:F188"/>
    <mergeCell ref="B195:B201"/>
    <mergeCell ref="C195:C201"/>
    <mergeCell ref="F195:F200"/>
    <mergeCell ref="I208:J208"/>
    <mergeCell ref="I215:J215"/>
    <mergeCell ref="I222:J222"/>
    <mergeCell ref="I321:J321"/>
    <mergeCell ref="B226:G226"/>
    <mergeCell ref="A228:A259"/>
    <mergeCell ref="B259:G259"/>
    <mergeCell ref="B249:B255"/>
    <mergeCell ref="C249:C255"/>
    <mergeCell ref="F249:F254"/>
    <mergeCell ref="B261:B267"/>
    <mergeCell ref="B268:B274"/>
    <mergeCell ref="C268:C274"/>
    <mergeCell ref="F268:F273"/>
    <mergeCell ref="B275:B281"/>
    <mergeCell ref="C275:C281"/>
    <mergeCell ref="F275:F280"/>
    <mergeCell ref="B294:B300"/>
    <mergeCell ref="B301:B307"/>
    <mergeCell ref="C301:C307"/>
    <mergeCell ref="F301:F306"/>
    <mergeCell ref="A195:A226"/>
    <mergeCell ref="A261:A292"/>
    <mergeCell ref="A294:A325"/>
    <mergeCell ref="A6:B6"/>
    <mergeCell ref="C6:D6"/>
    <mergeCell ref="B315:B321"/>
    <mergeCell ref="C315:C321"/>
    <mergeCell ref="F315:F320"/>
    <mergeCell ref="B282:B288"/>
    <mergeCell ref="C282:C288"/>
    <mergeCell ref="F282:F287"/>
    <mergeCell ref="B228:B234"/>
    <mergeCell ref="B235:B241"/>
    <mergeCell ref="C235:C241"/>
    <mergeCell ref="F235:F240"/>
    <mergeCell ref="B242:B248"/>
    <mergeCell ref="C242:C248"/>
    <mergeCell ref="F242:F247"/>
    <mergeCell ref="B202:B208"/>
    <mergeCell ref="C202:C208"/>
    <mergeCell ref="F202:F207"/>
    <mergeCell ref="B209:B215"/>
    <mergeCell ref="C209:C215"/>
    <mergeCell ref="F209:F214"/>
    <mergeCell ref="B216:B222"/>
    <mergeCell ref="C216:C222"/>
    <mergeCell ref="F216:F221"/>
  </mergeCells>
  <pageMargins left="0.25" right="0.25" top="0.75" bottom="0.75" header="0.3" footer="0.3"/>
  <pageSetup orientation="landscape" r:id="rId1"/>
  <ignoredErrors>
    <ignoredError sqref="H168 H175 H182 H201 H208 H215 H234 H241 H248 H267 H274 H281 H300 H307 H31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48"/>
  <sheetViews>
    <sheetView showGridLines="0" zoomScaleNormal="100" workbookViewId="0">
      <selection activeCell="B3" sqref="B3:J3"/>
    </sheetView>
  </sheetViews>
  <sheetFormatPr defaultColWidth="0" defaultRowHeight="15" zeroHeight="1" x14ac:dyDescent="0.25"/>
  <cols>
    <col min="1" max="1" width="9.140625" style="170" customWidth="1"/>
    <col min="2" max="2" width="23.42578125" style="169" customWidth="1"/>
    <col min="3" max="3" width="9.5703125" style="169" customWidth="1"/>
    <col min="4" max="4" width="16.5703125" style="169" customWidth="1"/>
    <col min="5" max="5" width="15.140625" style="169" customWidth="1"/>
    <col min="6" max="6" width="16.42578125" style="169" customWidth="1"/>
    <col min="7" max="7" width="9" style="169" customWidth="1"/>
    <col min="8" max="8" width="14" style="169" customWidth="1"/>
    <col min="9" max="9" width="13.85546875" style="169" customWidth="1"/>
    <col min="10" max="11" width="13.42578125" style="169" customWidth="1"/>
    <col min="12" max="12" width="24.28515625" style="169" hidden="1" customWidth="1"/>
    <col min="13" max="16384" width="9.140625" style="170" hidden="1"/>
  </cols>
  <sheetData>
    <row r="1" spans="2:12" x14ac:dyDescent="0.25"/>
    <row r="2" spans="2:12" ht="15.75" thickBot="1" x14ac:dyDescent="0.3"/>
    <row r="3" spans="2:12" ht="21.75" thickBot="1" x14ac:dyDescent="0.3">
      <c r="B3" s="599" t="s">
        <v>262</v>
      </c>
      <c r="C3" s="600"/>
      <c r="D3" s="600"/>
      <c r="E3" s="600"/>
      <c r="F3" s="600"/>
      <c r="G3" s="600"/>
      <c r="H3" s="600"/>
      <c r="I3" s="600"/>
      <c r="J3" s="601"/>
    </row>
    <row r="4" spans="2:12" ht="15.75" customHeight="1" thickBot="1" x14ac:dyDescent="0.3">
      <c r="B4" s="602" t="s">
        <v>78</v>
      </c>
      <c r="C4" s="603"/>
      <c r="D4" s="603"/>
      <c r="E4" s="603"/>
      <c r="F4" s="603"/>
      <c r="G4" s="603"/>
      <c r="H4" s="604"/>
      <c r="I4" s="156"/>
      <c r="J4" s="157"/>
    </row>
    <row r="5" spans="2:12" ht="66" customHeight="1" x14ac:dyDescent="0.25">
      <c r="B5" s="148" t="s">
        <v>267</v>
      </c>
      <c r="C5" s="149" t="s">
        <v>270</v>
      </c>
      <c r="D5" s="150" t="s">
        <v>278</v>
      </c>
      <c r="E5" s="151" t="s">
        <v>268</v>
      </c>
      <c r="F5" s="152" t="s">
        <v>271</v>
      </c>
      <c r="G5" s="153" t="s">
        <v>269</v>
      </c>
      <c r="H5" s="154" t="s">
        <v>272</v>
      </c>
      <c r="I5" s="155" t="s">
        <v>273</v>
      </c>
      <c r="J5" s="155" t="s">
        <v>274</v>
      </c>
    </row>
    <row r="6" spans="2:12" ht="15" customHeight="1" x14ac:dyDescent="0.25">
      <c r="B6" s="158" t="s">
        <v>250</v>
      </c>
      <c r="C6" s="159">
        <v>0.26</v>
      </c>
      <c r="D6" s="160">
        <f>ROUND(C6/0.38,2)</f>
        <v>0.68</v>
      </c>
      <c r="E6" s="161">
        <v>0.5</v>
      </c>
      <c r="F6" s="162">
        <f>E6-D6</f>
        <v>-0.18000000000000005</v>
      </c>
      <c r="G6" s="163">
        <v>50</v>
      </c>
      <c r="H6" s="164">
        <f>F6*G6</f>
        <v>-9.0000000000000018</v>
      </c>
      <c r="I6" s="165">
        <f>C6*G6</f>
        <v>13</v>
      </c>
      <c r="J6" s="165">
        <f>E6*G6</f>
        <v>25</v>
      </c>
      <c r="K6" s="171"/>
      <c r="L6" s="172"/>
    </row>
    <row r="7" spans="2:12" ht="15" customHeight="1" x14ac:dyDescent="0.25">
      <c r="B7" s="158" t="s">
        <v>251</v>
      </c>
      <c r="C7" s="159">
        <v>0.26</v>
      </c>
      <c r="D7" s="160">
        <f>ROUND(C7/0.38,2)</f>
        <v>0.68</v>
      </c>
      <c r="E7" s="159">
        <v>0.3</v>
      </c>
      <c r="F7" s="162">
        <f t="shared" ref="F7:F28" si="0">E7-D7</f>
        <v>-0.38000000000000006</v>
      </c>
      <c r="G7" s="163">
        <v>350</v>
      </c>
      <c r="H7" s="164">
        <f t="shared" ref="H7:H28" si="1">F7*G7</f>
        <v>-133.00000000000003</v>
      </c>
      <c r="I7" s="165">
        <f>C7*G7</f>
        <v>91</v>
      </c>
      <c r="J7" s="165">
        <f t="shared" ref="J7:J28" si="2">E7*G7</f>
        <v>105</v>
      </c>
      <c r="K7" s="173"/>
      <c r="L7" s="173"/>
    </row>
    <row r="8" spans="2:12" ht="15" customHeight="1" x14ac:dyDescent="0.25">
      <c r="B8" s="158" t="s">
        <v>252</v>
      </c>
      <c r="C8" s="159">
        <v>0.35</v>
      </c>
      <c r="D8" s="160">
        <f t="shared" ref="D8:D28" si="3">ROUND(C8/0.38,2)</f>
        <v>0.92</v>
      </c>
      <c r="E8" s="159">
        <v>0.5</v>
      </c>
      <c r="F8" s="162">
        <f t="shared" si="0"/>
        <v>-0.42000000000000004</v>
      </c>
      <c r="G8" s="163">
        <v>100</v>
      </c>
      <c r="H8" s="164">
        <f t="shared" si="1"/>
        <v>-42.000000000000007</v>
      </c>
      <c r="I8" s="165">
        <f t="shared" ref="I8:I28" si="4">C8*G8</f>
        <v>35</v>
      </c>
      <c r="J8" s="165">
        <f t="shared" si="2"/>
        <v>50</v>
      </c>
      <c r="K8" s="174"/>
      <c r="L8" s="175"/>
    </row>
    <row r="9" spans="2:12" ht="15" customHeight="1" x14ac:dyDescent="0.25">
      <c r="B9" s="158" t="s">
        <v>253</v>
      </c>
      <c r="C9" s="159">
        <v>0.89</v>
      </c>
      <c r="D9" s="160">
        <f t="shared" si="3"/>
        <v>2.34</v>
      </c>
      <c r="E9" s="159">
        <v>1.5</v>
      </c>
      <c r="F9" s="162">
        <f t="shared" si="0"/>
        <v>-0.83999999999999986</v>
      </c>
      <c r="G9" s="163">
        <v>30</v>
      </c>
      <c r="H9" s="164">
        <f t="shared" si="1"/>
        <v>-25.199999999999996</v>
      </c>
      <c r="I9" s="165">
        <f t="shared" si="4"/>
        <v>26.7</v>
      </c>
      <c r="J9" s="165">
        <f t="shared" si="2"/>
        <v>45</v>
      </c>
      <c r="K9" s="174"/>
      <c r="L9" s="175"/>
    </row>
    <row r="10" spans="2:12" ht="15" customHeight="1" x14ac:dyDescent="0.25">
      <c r="B10" s="158" t="s">
        <v>254</v>
      </c>
      <c r="C10" s="159">
        <v>0.88</v>
      </c>
      <c r="D10" s="160">
        <f t="shared" si="3"/>
        <v>2.3199999999999998</v>
      </c>
      <c r="E10" s="159">
        <v>1</v>
      </c>
      <c r="F10" s="162">
        <f t="shared" si="0"/>
        <v>-1.3199999999999998</v>
      </c>
      <c r="G10" s="163">
        <v>20</v>
      </c>
      <c r="H10" s="164">
        <f t="shared" si="1"/>
        <v>-26.4</v>
      </c>
      <c r="I10" s="165">
        <f t="shared" si="4"/>
        <v>17.600000000000001</v>
      </c>
      <c r="J10" s="165">
        <f t="shared" si="2"/>
        <v>20</v>
      </c>
      <c r="K10" s="174"/>
      <c r="L10" s="176"/>
    </row>
    <row r="11" spans="2:12" ht="15" customHeight="1" x14ac:dyDescent="0.25">
      <c r="B11" s="158" t="s">
        <v>255</v>
      </c>
      <c r="C11" s="166">
        <v>0.5</v>
      </c>
      <c r="D11" s="160">
        <f t="shared" si="3"/>
        <v>1.32</v>
      </c>
      <c r="E11" s="159">
        <v>0.5</v>
      </c>
      <c r="F11" s="162">
        <f t="shared" si="0"/>
        <v>-0.82000000000000006</v>
      </c>
      <c r="G11" s="163">
        <v>50</v>
      </c>
      <c r="H11" s="164">
        <f t="shared" si="1"/>
        <v>-41</v>
      </c>
      <c r="I11" s="165">
        <f t="shared" si="4"/>
        <v>25</v>
      </c>
      <c r="J11" s="165">
        <f t="shared" si="2"/>
        <v>25</v>
      </c>
      <c r="K11" s="174"/>
      <c r="L11" s="175"/>
    </row>
    <row r="12" spans="2:12" ht="15" customHeight="1" x14ac:dyDescent="0.25">
      <c r="B12" s="158" t="s">
        <v>256</v>
      </c>
      <c r="C12" s="166">
        <v>0.35</v>
      </c>
      <c r="D12" s="160">
        <f t="shared" si="3"/>
        <v>0.92</v>
      </c>
      <c r="E12" s="159">
        <v>1</v>
      </c>
      <c r="F12" s="162">
        <f t="shared" si="0"/>
        <v>7.999999999999996E-2</v>
      </c>
      <c r="G12" s="163">
        <v>40</v>
      </c>
      <c r="H12" s="164">
        <f t="shared" si="1"/>
        <v>3.1999999999999984</v>
      </c>
      <c r="I12" s="165">
        <f t="shared" si="4"/>
        <v>14</v>
      </c>
      <c r="J12" s="165">
        <f t="shared" si="2"/>
        <v>40</v>
      </c>
      <c r="K12" s="177"/>
      <c r="L12" s="178"/>
    </row>
    <row r="13" spans="2:12" ht="15" customHeight="1" x14ac:dyDescent="0.25">
      <c r="B13" s="158" t="s">
        <v>257</v>
      </c>
      <c r="C13" s="166">
        <v>1.63</v>
      </c>
      <c r="D13" s="160">
        <f t="shared" si="3"/>
        <v>4.29</v>
      </c>
      <c r="E13" s="159">
        <v>3.4</v>
      </c>
      <c r="F13" s="162">
        <f t="shared" si="0"/>
        <v>-0.89000000000000012</v>
      </c>
      <c r="G13" s="163">
        <v>25</v>
      </c>
      <c r="H13" s="164">
        <f t="shared" si="1"/>
        <v>-22.250000000000004</v>
      </c>
      <c r="I13" s="165">
        <f t="shared" si="4"/>
        <v>40.75</v>
      </c>
      <c r="J13" s="165">
        <f t="shared" si="2"/>
        <v>85</v>
      </c>
      <c r="K13" s="173"/>
      <c r="L13" s="179"/>
    </row>
    <row r="14" spans="2:12" x14ac:dyDescent="0.25">
      <c r="B14" s="158" t="s">
        <v>258</v>
      </c>
      <c r="C14" s="166">
        <v>0.3</v>
      </c>
      <c r="D14" s="160">
        <f t="shared" si="3"/>
        <v>0.79</v>
      </c>
      <c r="E14" s="159">
        <v>0.5</v>
      </c>
      <c r="F14" s="162">
        <f t="shared" si="0"/>
        <v>-0.29000000000000004</v>
      </c>
      <c r="G14" s="163">
        <v>125</v>
      </c>
      <c r="H14" s="164">
        <f t="shared" si="1"/>
        <v>-36.250000000000007</v>
      </c>
      <c r="I14" s="165">
        <f t="shared" si="4"/>
        <v>37.5</v>
      </c>
      <c r="J14" s="165">
        <f t="shared" si="2"/>
        <v>62.5</v>
      </c>
      <c r="K14" s="180"/>
      <c r="L14" s="181"/>
    </row>
    <row r="15" spans="2:12" x14ac:dyDescent="0.25">
      <c r="B15" s="158" t="s">
        <v>259</v>
      </c>
      <c r="C15" s="166">
        <v>0.65</v>
      </c>
      <c r="D15" s="160">
        <f t="shared" si="3"/>
        <v>1.71</v>
      </c>
      <c r="E15" s="159">
        <v>0.75</v>
      </c>
      <c r="F15" s="162">
        <f t="shared" si="0"/>
        <v>-0.96</v>
      </c>
      <c r="G15" s="163">
        <v>65</v>
      </c>
      <c r="H15" s="164">
        <f t="shared" si="1"/>
        <v>-62.4</v>
      </c>
      <c r="I15" s="165">
        <f t="shared" si="4"/>
        <v>42.25</v>
      </c>
      <c r="J15" s="165">
        <f t="shared" si="2"/>
        <v>48.75</v>
      </c>
      <c r="K15" s="173"/>
      <c r="L15" s="182"/>
    </row>
    <row r="16" spans="2:12" x14ac:dyDescent="0.25">
      <c r="B16" s="158" t="s">
        <v>260</v>
      </c>
      <c r="C16" s="166">
        <v>0.18</v>
      </c>
      <c r="D16" s="160">
        <f t="shared" si="3"/>
        <v>0.47</v>
      </c>
      <c r="E16" s="159">
        <v>0.25</v>
      </c>
      <c r="F16" s="162">
        <f t="shared" si="0"/>
        <v>-0.21999999999999997</v>
      </c>
      <c r="G16" s="163">
        <v>40</v>
      </c>
      <c r="H16" s="164">
        <f t="shared" si="1"/>
        <v>-8.7999999999999989</v>
      </c>
      <c r="I16" s="165">
        <f t="shared" si="4"/>
        <v>7.1999999999999993</v>
      </c>
      <c r="J16" s="165">
        <f t="shared" si="2"/>
        <v>10</v>
      </c>
    </row>
    <row r="17" spans="2:12" x14ac:dyDescent="0.25">
      <c r="B17" s="158" t="s">
        <v>261</v>
      </c>
      <c r="C17" s="166">
        <v>0.91</v>
      </c>
      <c r="D17" s="160">
        <f t="shared" si="3"/>
        <v>2.39</v>
      </c>
      <c r="E17" s="159">
        <v>1</v>
      </c>
      <c r="F17" s="162">
        <f t="shared" si="0"/>
        <v>-1.3900000000000001</v>
      </c>
      <c r="G17" s="163">
        <v>25</v>
      </c>
      <c r="H17" s="164">
        <f t="shared" si="1"/>
        <v>-34.75</v>
      </c>
      <c r="I17" s="165">
        <f t="shared" si="4"/>
        <v>22.75</v>
      </c>
      <c r="J17" s="165">
        <f t="shared" si="2"/>
        <v>25</v>
      </c>
    </row>
    <row r="18" spans="2:12" x14ac:dyDescent="0.25">
      <c r="B18" s="158"/>
      <c r="C18" s="166"/>
      <c r="D18" s="160">
        <f t="shared" si="3"/>
        <v>0</v>
      </c>
      <c r="E18" s="159"/>
      <c r="F18" s="162">
        <f t="shared" si="0"/>
        <v>0</v>
      </c>
      <c r="G18" s="163"/>
      <c r="H18" s="164">
        <f t="shared" si="1"/>
        <v>0</v>
      </c>
      <c r="I18" s="165">
        <f t="shared" si="4"/>
        <v>0</v>
      </c>
      <c r="J18" s="165">
        <f t="shared" si="2"/>
        <v>0</v>
      </c>
    </row>
    <row r="19" spans="2:12" x14ac:dyDescent="0.25">
      <c r="B19" s="158"/>
      <c r="C19" s="166"/>
      <c r="D19" s="160">
        <f t="shared" si="3"/>
        <v>0</v>
      </c>
      <c r="E19" s="159"/>
      <c r="F19" s="162">
        <f t="shared" si="0"/>
        <v>0</v>
      </c>
      <c r="G19" s="163"/>
      <c r="H19" s="164">
        <f t="shared" si="1"/>
        <v>0</v>
      </c>
      <c r="I19" s="165">
        <f t="shared" si="4"/>
        <v>0</v>
      </c>
      <c r="J19" s="165">
        <f t="shared" si="2"/>
        <v>0</v>
      </c>
    </row>
    <row r="20" spans="2:12" x14ac:dyDescent="0.25">
      <c r="B20" s="158"/>
      <c r="C20" s="166"/>
      <c r="D20" s="160">
        <f t="shared" si="3"/>
        <v>0</v>
      </c>
      <c r="E20" s="159"/>
      <c r="F20" s="162">
        <f t="shared" si="0"/>
        <v>0</v>
      </c>
      <c r="G20" s="163"/>
      <c r="H20" s="164">
        <f t="shared" si="1"/>
        <v>0</v>
      </c>
      <c r="I20" s="165">
        <f t="shared" si="4"/>
        <v>0</v>
      </c>
      <c r="J20" s="165">
        <f t="shared" si="2"/>
        <v>0</v>
      </c>
    </row>
    <row r="21" spans="2:12" x14ac:dyDescent="0.25">
      <c r="B21" s="158"/>
      <c r="C21" s="166"/>
      <c r="D21" s="160">
        <f t="shared" si="3"/>
        <v>0</v>
      </c>
      <c r="E21" s="159"/>
      <c r="F21" s="162">
        <f t="shared" si="0"/>
        <v>0</v>
      </c>
      <c r="G21" s="163"/>
      <c r="H21" s="164">
        <f t="shared" si="1"/>
        <v>0</v>
      </c>
      <c r="I21" s="165">
        <f t="shared" si="4"/>
        <v>0</v>
      </c>
      <c r="J21" s="165">
        <f t="shared" si="2"/>
        <v>0</v>
      </c>
    </row>
    <row r="22" spans="2:12" x14ac:dyDescent="0.25">
      <c r="B22" s="158"/>
      <c r="C22" s="166"/>
      <c r="D22" s="160">
        <f t="shared" si="3"/>
        <v>0</v>
      </c>
      <c r="E22" s="159"/>
      <c r="F22" s="162">
        <f t="shared" si="0"/>
        <v>0</v>
      </c>
      <c r="G22" s="163"/>
      <c r="H22" s="164">
        <f t="shared" si="1"/>
        <v>0</v>
      </c>
      <c r="I22" s="165">
        <f t="shared" si="4"/>
        <v>0</v>
      </c>
      <c r="J22" s="165">
        <f t="shared" si="2"/>
        <v>0</v>
      </c>
    </row>
    <row r="23" spans="2:12" x14ac:dyDescent="0.25">
      <c r="B23" s="158"/>
      <c r="C23" s="166"/>
      <c r="D23" s="160">
        <f t="shared" si="3"/>
        <v>0</v>
      </c>
      <c r="E23" s="159"/>
      <c r="F23" s="162">
        <f t="shared" si="0"/>
        <v>0</v>
      </c>
      <c r="G23" s="163"/>
      <c r="H23" s="164">
        <f t="shared" si="1"/>
        <v>0</v>
      </c>
      <c r="I23" s="165">
        <f t="shared" si="4"/>
        <v>0</v>
      </c>
      <c r="J23" s="165">
        <f t="shared" si="2"/>
        <v>0</v>
      </c>
    </row>
    <row r="24" spans="2:12" x14ac:dyDescent="0.25">
      <c r="B24" s="158"/>
      <c r="C24" s="166"/>
      <c r="D24" s="160">
        <f t="shared" si="3"/>
        <v>0</v>
      </c>
      <c r="E24" s="159"/>
      <c r="F24" s="162">
        <f t="shared" si="0"/>
        <v>0</v>
      </c>
      <c r="G24" s="163"/>
      <c r="H24" s="164">
        <f t="shared" si="1"/>
        <v>0</v>
      </c>
      <c r="I24" s="165">
        <f t="shared" si="4"/>
        <v>0</v>
      </c>
      <c r="J24" s="165">
        <f t="shared" si="2"/>
        <v>0</v>
      </c>
    </row>
    <row r="25" spans="2:12" x14ac:dyDescent="0.25">
      <c r="B25" s="158"/>
      <c r="C25" s="166"/>
      <c r="D25" s="160">
        <f t="shared" si="3"/>
        <v>0</v>
      </c>
      <c r="E25" s="159"/>
      <c r="F25" s="162">
        <f t="shared" si="0"/>
        <v>0</v>
      </c>
      <c r="G25" s="163"/>
      <c r="H25" s="164">
        <f t="shared" si="1"/>
        <v>0</v>
      </c>
      <c r="I25" s="165">
        <f t="shared" si="4"/>
        <v>0</v>
      </c>
      <c r="J25" s="165">
        <f t="shared" si="2"/>
        <v>0</v>
      </c>
    </row>
    <row r="26" spans="2:12" x14ac:dyDescent="0.25">
      <c r="B26" s="158"/>
      <c r="C26" s="166"/>
      <c r="D26" s="160">
        <f t="shared" si="3"/>
        <v>0</v>
      </c>
      <c r="E26" s="159"/>
      <c r="F26" s="162">
        <f t="shared" si="0"/>
        <v>0</v>
      </c>
      <c r="G26" s="163"/>
      <c r="H26" s="164">
        <f t="shared" si="1"/>
        <v>0</v>
      </c>
      <c r="I26" s="165">
        <f t="shared" si="4"/>
        <v>0</v>
      </c>
      <c r="J26" s="165">
        <f t="shared" si="2"/>
        <v>0</v>
      </c>
    </row>
    <row r="27" spans="2:12" x14ac:dyDescent="0.25">
      <c r="B27" s="158"/>
      <c r="C27" s="166"/>
      <c r="D27" s="160">
        <f t="shared" si="3"/>
        <v>0</v>
      </c>
      <c r="E27" s="159"/>
      <c r="F27" s="162">
        <f t="shared" si="0"/>
        <v>0</v>
      </c>
      <c r="G27" s="163"/>
      <c r="H27" s="164">
        <f t="shared" si="1"/>
        <v>0</v>
      </c>
      <c r="I27" s="165">
        <f t="shared" si="4"/>
        <v>0</v>
      </c>
      <c r="J27" s="165">
        <f t="shared" si="2"/>
        <v>0</v>
      </c>
    </row>
    <row r="28" spans="2:12" ht="15.75" thickBot="1" x14ac:dyDescent="0.3">
      <c r="B28" s="158"/>
      <c r="C28" s="166"/>
      <c r="D28" s="160">
        <f t="shared" si="3"/>
        <v>0</v>
      </c>
      <c r="E28" s="159"/>
      <c r="F28" s="162">
        <f t="shared" si="0"/>
        <v>0</v>
      </c>
      <c r="G28" s="163"/>
      <c r="H28" s="164">
        <f t="shared" si="1"/>
        <v>0</v>
      </c>
      <c r="I28" s="167">
        <f t="shared" si="4"/>
        <v>0</v>
      </c>
      <c r="J28" s="167">
        <f t="shared" si="2"/>
        <v>0</v>
      </c>
    </row>
    <row r="29" spans="2:12" ht="21.75" thickBot="1" x14ac:dyDescent="0.4">
      <c r="B29" s="605"/>
      <c r="C29" s="606"/>
      <c r="D29" s="606"/>
      <c r="E29" s="606"/>
      <c r="F29" s="606"/>
      <c r="G29" s="606"/>
      <c r="H29" s="168">
        <f>SUM(H6:H28)</f>
        <v>-437.85</v>
      </c>
      <c r="I29" s="198">
        <f>SUM(I6:I28)</f>
        <v>372.74999999999994</v>
      </c>
      <c r="J29" s="198">
        <f>SUM(J6:J28)</f>
        <v>541.25</v>
      </c>
    </row>
    <row r="30" spans="2:12" ht="15.75" customHeight="1" x14ac:dyDescent="0.25">
      <c r="B30" s="607"/>
      <c r="C30" s="608"/>
      <c r="D30" s="608"/>
      <c r="E30" s="608"/>
      <c r="F30" s="608"/>
      <c r="G30" s="608"/>
      <c r="H30" s="608"/>
      <c r="I30" s="608"/>
      <c r="J30" s="608"/>
    </row>
    <row r="31" spans="2:12" s="187" customFormat="1" ht="44.25" customHeight="1" x14ac:dyDescent="0.25">
      <c r="B31" s="183"/>
      <c r="C31" s="184"/>
      <c r="D31" s="185"/>
      <c r="E31" s="186"/>
      <c r="F31" s="170"/>
      <c r="G31" s="170"/>
      <c r="H31" s="170"/>
      <c r="I31" s="183"/>
      <c r="J31" s="183"/>
      <c r="K31" s="173"/>
      <c r="L31" s="173"/>
    </row>
    <row r="32" spans="2:12" s="187" customFormat="1" hidden="1" x14ac:dyDescent="0.25">
      <c r="B32" s="272"/>
      <c r="C32" s="188"/>
      <c r="D32" s="189"/>
      <c r="E32" s="190"/>
      <c r="F32" s="170"/>
      <c r="G32" s="170"/>
      <c r="H32" s="170"/>
      <c r="I32" s="191"/>
      <c r="J32" s="191"/>
      <c r="K32" s="173"/>
      <c r="L32" s="173"/>
    </row>
    <row r="33" spans="2:12" s="187" customFormat="1" hidden="1" x14ac:dyDescent="0.25">
      <c r="B33" s="272"/>
      <c r="C33" s="188"/>
      <c r="D33" s="189"/>
      <c r="E33" s="190"/>
      <c r="F33" s="170"/>
      <c r="G33" s="170"/>
      <c r="H33" s="170"/>
      <c r="I33" s="191"/>
      <c r="J33" s="191"/>
      <c r="K33" s="173"/>
      <c r="L33" s="173"/>
    </row>
    <row r="34" spans="2:12" s="187" customFormat="1" hidden="1" x14ac:dyDescent="0.25">
      <c r="B34" s="272"/>
      <c r="C34" s="188"/>
      <c r="D34" s="189"/>
      <c r="E34" s="190"/>
      <c r="F34" s="170"/>
      <c r="G34" s="170"/>
      <c r="H34" s="170"/>
      <c r="I34" s="191"/>
      <c r="J34" s="191"/>
      <c r="K34" s="173"/>
      <c r="L34" s="173"/>
    </row>
    <row r="35" spans="2:12" s="187" customFormat="1" hidden="1" x14ac:dyDescent="0.25">
      <c r="B35" s="272"/>
      <c r="C35" s="188"/>
      <c r="D35" s="189"/>
      <c r="E35" s="190"/>
      <c r="F35" s="170"/>
      <c r="G35" s="170"/>
      <c r="H35" s="170"/>
      <c r="I35" s="191"/>
      <c r="J35" s="191"/>
      <c r="K35" s="173"/>
      <c r="L35" s="173"/>
    </row>
    <row r="36" spans="2:12" s="187" customFormat="1" hidden="1" x14ac:dyDescent="0.25">
      <c r="B36" s="272"/>
      <c r="C36" s="188"/>
      <c r="D36" s="189"/>
      <c r="E36" s="190"/>
      <c r="F36" s="170"/>
      <c r="G36" s="170"/>
      <c r="H36" s="170"/>
      <c r="I36" s="191"/>
      <c r="J36" s="191"/>
      <c r="K36" s="173"/>
      <c r="L36" s="173"/>
    </row>
    <row r="37" spans="2:12" s="187" customFormat="1" hidden="1" x14ac:dyDescent="0.25">
      <c r="B37" s="272"/>
      <c r="C37" s="188"/>
      <c r="D37" s="189"/>
      <c r="E37" s="190"/>
      <c r="F37" s="170"/>
      <c r="G37" s="170"/>
      <c r="H37" s="170"/>
      <c r="I37" s="191"/>
      <c r="J37" s="191"/>
      <c r="K37" s="173"/>
      <c r="L37" s="173"/>
    </row>
    <row r="38" spans="2:12" s="187" customFormat="1" hidden="1" x14ac:dyDescent="0.25">
      <c r="B38" s="272"/>
      <c r="C38" s="188"/>
      <c r="D38" s="189"/>
      <c r="E38" s="190"/>
      <c r="F38" s="170"/>
      <c r="G38" s="170"/>
      <c r="H38" s="170"/>
      <c r="I38" s="191"/>
      <c r="J38" s="191"/>
      <c r="K38" s="173"/>
      <c r="L38" s="173"/>
    </row>
    <row r="39" spans="2:12" s="187" customFormat="1" hidden="1" x14ac:dyDescent="0.25">
      <c r="B39" s="272"/>
      <c r="C39" s="188"/>
      <c r="D39" s="189"/>
      <c r="E39" s="190"/>
      <c r="F39" s="170"/>
      <c r="G39" s="170"/>
      <c r="H39" s="170"/>
      <c r="I39" s="191"/>
      <c r="J39" s="191"/>
      <c r="K39" s="173"/>
      <c r="L39" s="173"/>
    </row>
    <row r="40" spans="2:12" s="187" customFormat="1" hidden="1" x14ac:dyDescent="0.25">
      <c r="B40" s="272"/>
      <c r="C40" s="188"/>
      <c r="D40" s="189"/>
      <c r="E40" s="190"/>
      <c r="F40" s="170"/>
      <c r="G40" s="170"/>
      <c r="H40" s="170"/>
      <c r="I40" s="191"/>
      <c r="J40" s="191"/>
      <c r="K40" s="173"/>
      <c r="L40" s="173"/>
    </row>
    <row r="41" spans="2:12" s="187" customFormat="1" hidden="1" x14ac:dyDescent="0.25">
      <c r="B41" s="272"/>
      <c r="C41" s="188"/>
      <c r="D41" s="189"/>
      <c r="E41" s="190"/>
      <c r="F41" s="170"/>
      <c r="G41" s="170"/>
      <c r="H41" s="170"/>
      <c r="I41" s="191"/>
      <c r="J41" s="191"/>
      <c r="K41" s="173"/>
      <c r="L41" s="173"/>
    </row>
    <row r="42" spans="2:12" s="187" customFormat="1" hidden="1" x14ac:dyDescent="0.25">
      <c r="B42" s="272"/>
      <c r="C42" s="188"/>
      <c r="D42" s="189"/>
      <c r="E42" s="190"/>
      <c r="F42" s="170"/>
      <c r="G42" s="170"/>
      <c r="H42" s="170"/>
      <c r="I42" s="191"/>
      <c r="J42" s="191"/>
      <c r="K42" s="173"/>
      <c r="L42" s="173"/>
    </row>
    <row r="43" spans="2:12" s="187" customFormat="1" hidden="1" x14ac:dyDescent="0.25">
      <c r="B43" s="272"/>
      <c r="C43" s="188"/>
      <c r="D43" s="189"/>
      <c r="E43" s="190"/>
      <c r="F43" s="170"/>
      <c r="G43" s="170"/>
      <c r="H43" s="170"/>
      <c r="I43" s="191"/>
      <c r="J43" s="191"/>
      <c r="K43" s="173"/>
      <c r="L43" s="173"/>
    </row>
    <row r="44" spans="2:12" s="187" customFormat="1" hidden="1" x14ac:dyDescent="0.25">
      <c r="B44" s="272"/>
      <c r="C44" s="188"/>
      <c r="D44" s="189"/>
      <c r="E44" s="190"/>
      <c r="F44" s="170"/>
      <c r="G44" s="170"/>
      <c r="H44" s="170"/>
      <c r="I44" s="191"/>
      <c r="J44" s="191"/>
      <c r="K44" s="173"/>
      <c r="L44" s="173"/>
    </row>
    <row r="45" spans="2:12" s="187" customFormat="1" hidden="1" x14ac:dyDescent="0.25">
      <c r="B45" s="272"/>
      <c r="C45" s="188"/>
      <c r="D45" s="189"/>
      <c r="E45" s="190"/>
      <c r="F45" s="170"/>
      <c r="G45" s="170"/>
      <c r="H45" s="170"/>
      <c r="I45" s="191"/>
      <c r="J45" s="191"/>
      <c r="K45" s="173"/>
      <c r="L45" s="173"/>
    </row>
    <row r="46" spans="2:12" s="187" customFormat="1" hidden="1" x14ac:dyDescent="0.25">
      <c r="B46" s="272"/>
      <c r="C46" s="188"/>
      <c r="D46" s="189"/>
      <c r="E46" s="190"/>
      <c r="F46" s="170"/>
      <c r="G46" s="170"/>
      <c r="H46" s="170"/>
      <c r="I46" s="191"/>
      <c r="J46" s="191"/>
      <c r="K46" s="173"/>
      <c r="L46" s="173"/>
    </row>
    <row r="47" spans="2:12" s="187" customFormat="1" hidden="1" x14ac:dyDescent="0.25">
      <c r="B47" s="609"/>
      <c r="C47" s="609"/>
      <c r="D47" s="609"/>
      <c r="E47" s="609"/>
      <c r="F47" s="609"/>
      <c r="G47" s="609"/>
      <c r="H47" s="609"/>
      <c r="I47" s="188"/>
      <c r="J47" s="188"/>
      <c r="K47" s="173"/>
      <c r="L47" s="173"/>
    </row>
    <row r="48" spans="2:12" hidden="1" x14ac:dyDescent="0.25">
      <c r="B48" s="192"/>
    </row>
  </sheetData>
  <sheetProtection sheet="1"/>
  <mergeCells count="5">
    <mergeCell ref="B3:J3"/>
    <mergeCell ref="B4:H4"/>
    <mergeCell ref="B29:G29"/>
    <mergeCell ref="B30:J30"/>
    <mergeCell ref="B47:H47"/>
  </mergeCells>
  <conditionalFormatting sqref="F5:F28 H5:H29">
    <cfRule type="cellIs" dxfId="9" priority="4" operator="lessThan">
      <formula>0</formula>
    </cfRule>
    <cfRule type="cellIs" dxfId="8" priority="5" operator="greaterThan">
      <formula>0</formula>
    </cfRule>
  </conditionalFormatting>
  <conditionalFormatting sqref="F5:F28">
    <cfRule type="cellIs" dxfId="7" priority="3" operator="greaterThan">
      <formula>-0.01</formula>
    </cfRule>
  </conditionalFormatting>
  <conditionalFormatting sqref="H6:H29">
    <cfRule type="cellIs" dxfId="6" priority="1" operator="lessThan">
      <formula>0</formula>
    </cfRule>
    <cfRule type="cellIs" dxfId="5" priority="2" operator="greaterThan">
      <formula>-0.01</formula>
    </cfRule>
  </conditionalFormatting>
  <pageMargins left="0.7" right="0.7" top="0.25" bottom="0.25" header="0.3" footer="0.3"/>
  <pageSetup scale="81"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50"/>
  <sheetViews>
    <sheetView showGridLines="0" zoomScaleNormal="100" workbookViewId="0">
      <selection activeCell="B6" sqref="B6"/>
    </sheetView>
  </sheetViews>
  <sheetFormatPr defaultColWidth="0" defaultRowHeight="15" zeroHeight="1" x14ac:dyDescent="0.25"/>
  <cols>
    <col min="1" max="1" width="9.140625" style="170" customWidth="1"/>
    <col min="2" max="2" width="23.42578125" style="169" customWidth="1"/>
    <col min="3" max="3" width="9.5703125" style="169" customWidth="1"/>
    <col min="4" max="4" width="16.5703125" style="169" customWidth="1"/>
    <col min="5" max="5" width="15.140625" style="169" customWidth="1"/>
    <col min="6" max="6" width="16.42578125" style="169" customWidth="1"/>
    <col min="7" max="7" width="9" style="169" customWidth="1"/>
    <col min="8" max="8" width="14" style="169" customWidth="1"/>
    <col min="9" max="9" width="13.85546875" style="169" customWidth="1"/>
    <col min="10" max="10" width="13.42578125" style="169" customWidth="1"/>
    <col min="11" max="11" width="12" style="169" customWidth="1"/>
    <col min="12" max="12" width="24.28515625" style="169" hidden="1" customWidth="1"/>
    <col min="13" max="16384" width="9.140625" style="170" hidden="1"/>
  </cols>
  <sheetData>
    <row r="1" spans="2:12" x14ac:dyDescent="0.25"/>
    <row r="2" spans="2:12" ht="15.75" thickBot="1" x14ac:dyDescent="0.3"/>
    <row r="3" spans="2:12" ht="21.75" thickBot="1" x14ac:dyDescent="0.3">
      <c r="B3" s="599" t="s">
        <v>262</v>
      </c>
      <c r="C3" s="600"/>
      <c r="D3" s="600"/>
      <c r="E3" s="600"/>
      <c r="F3" s="600"/>
      <c r="G3" s="600"/>
      <c r="H3" s="600"/>
      <c r="I3" s="600"/>
      <c r="J3" s="601"/>
    </row>
    <row r="4" spans="2:12" ht="15.75" customHeight="1" thickBot="1" x14ac:dyDescent="0.3">
      <c r="B4" s="602" t="s">
        <v>78</v>
      </c>
      <c r="C4" s="603"/>
      <c r="D4" s="603"/>
      <c r="E4" s="603"/>
      <c r="F4" s="603"/>
      <c r="G4" s="603"/>
      <c r="H4" s="604"/>
      <c r="I4" s="156"/>
      <c r="J4" s="157"/>
    </row>
    <row r="5" spans="2:12" ht="66" customHeight="1" x14ac:dyDescent="0.25">
      <c r="B5" s="148" t="s">
        <v>267</v>
      </c>
      <c r="C5" s="149" t="s">
        <v>270</v>
      </c>
      <c r="D5" s="150" t="s">
        <v>278</v>
      </c>
      <c r="E5" s="151" t="s">
        <v>268</v>
      </c>
      <c r="F5" s="152" t="s">
        <v>271</v>
      </c>
      <c r="G5" s="153" t="s">
        <v>269</v>
      </c>
      <c r="H5" s="154" t="s">
        <v>272</v>
      </c>
      <c r="I5" s="155" t="s">
        <v>273</v>
      </c>
      <c r="J5" s="155" t="s">
        <v>274</v>
      </c>
    </row>
    <row r="6" spans="2:12" ht="15" customHeight="1" x14ac:dyDescent="0.25">
      <c r="B6" s="193"/>
      <c r="C6" s="194"/>
      <c r="D6" s="160">
        <f>ROUND(C6/0.38,2)</f>
        <v>0</v>
      </c>
      <c r="E6" s="195"/>
      <c r="F6" s="162">
        <f>E6-D6</f>
        <v>0</v>
      </c>
      <c r="G6" s="196"/>
      <c r="H6" s="164">
        <f>F6*G6</f>
        <v>0</v>
      </c>
      <c r="I6" s="165">
        <f>C6*G6</f>
        <v>0</v>
      </c>
      <c r="J6" s="165">
        <f>E6*G6</f>
        <v>0</v>
      </c>
      <c r="K6" s="171"/>
      <c r="L6" s="172"/>
    </row>
    <row r="7" spans="2:12" ht="15" customHeight="1" x14ac:dyDescent="0.25">
      <c r="B7" s="193"/>
      <c r="C7" s="194"/>
      <c r="D7" s="160">
        <f>ROUND(C7/0.38,2)</f>
        <v>0</v>
      </c>
      <c r="E7" s="194"/>
      <c r="F7" s="162">
        <f t="shared" ref="F7:F28" si="0">E7-D7</f>
        <v>0</v>
      </c>
      <c r="G7" s="196"/>
      <c r="H7" s="164">
        <f t="shared" ref="H7:H28" si="1">F7*G7</f>
        <v>0</v>
      </c>
      <c r="I7" s="165">
        <f>C7*G7</f>
        <v>0</v>
      </c>
      <c r="J7" s="165">
        <f t="shared" ref="J7:J28" si="2">E7*G7</f>
        <v>0</v>
      </c>
      <c r="K7" s="173"/>
      <c r="L7" s="173"/>
    </row>
    <row r="8" spans="2:12" ht="15" customHeight="1" x14ac:dyDescent="0.25">
      <c r="B8" s="193"/>
      <c r="C8" s="194"/>
      <c r="D8" s="160">
        <f t="shared" ref="D8:D28" si="3">ROUND(C8/0.38,2)</f>
        <v>0</v>
      </c>
      <c r="E8" s="194"/>
      <c r="F8" s="162">
        <f t="shared" si="0"/>
        <v>0</v>
      </c>
      <c r="G8" s="196"/>
      <c r="H8" s="164">
        <f t="shared" si="1"/>
        <v>0</v>
      </c>
      <c r="I8" s="165">
        <f t="shared" ref="I8:I28" si="4">C8*G8</f>
        <v>0</v>
      </c>
      <c r="J8" s="165">
        <f t="shared" si="2"/>
        <v>0</v>
      </c>
      <c r="K8" s="174"/>
      <c r="L8" s="175"/>
    </row>
    <row r="9" spans="2:12" ht="15" customHeight="1" x14ac:dyDescent="0.25">
      <c r="B9" s="193"/>
      <c r="C9" s="194"/>
      <c r="D9" s="160">
        <f t="shared" si="3"/>
        <v>0</v>
      </c>
      <c r="E9" s="194"/>
      <c r="F9" s="162">
        <f t="shared" si="0"/>
        <v>0</v>
      </c>
      <c r="G9" s="196"/>
      <c r="H9" s="164">
        <f t="shared" si="1"/>
        <v>0</v>
      </c>
      <c r="I9" s="165">
        <f t="shared" si="4"/>
        <v>0</v>
      </c>
      <c r="J9" s="165">
        <f t="shared" si="2"/>
        <v>0</v>
      </c>
      <c r="K9" s="174"/>
      <c r="L9" s="175"/>
    </row>
    <row r="10" spans="2:12" ht="15" customHeight="1" x14ac:dyDescent="0.25">
      <c r="B10" s="193"/>
      <c r="C10" s="194"/>
      <c r="D10" s="160">
        <f t="shared" si="3"/>
        <v>0</v>
      </c>
      <c r="E10" s="194"/>
      <c r="F10" s="162">
        <f t="shared" si="0"/>
        <v>0</v>
      </c>
      <c r="G10" s="196"/>
      <c r="H10" s="164">
        <f t="shared" si="1"/>
        <v>0</v>
      </c>
      <c r="I10" s="165">
        <f t="shared" si="4"/>
        <v>0</v>
      </c>
      <c r="J10" s="165">
        <f t="shared" si="2"/>
        <v>0</v>
      </c>
      <c r="K10" s="174"/>
      <c r="L10" s="176"/>
    </row>
    <row r="11" spans="2:12" ht="15" customHeight="1" x14ac:dyDescent="0.25">
      <c r="B11" s="193"/>
      <c r="C11" s="197"/>
      <c r="D11" s="160">
        <f t="shared" si="3"/>
        <v>0</v>
      </c>
      <c r="E11" s="194"/>
      <c r="F11" s="162">
        <f t="shared" si="0"/>
        <v>0</v>
      </c>
      <c r="G11" s="196"/>
      <c r="H11" s="164">
        <f t="shared" si="1"/>
        <v>0</v>
      </c>
      <c r="I11" s="165">
        <f t="shared" si="4"/>
        <v>0</v>
      </c>
      <c r="J11" s="165">
        <f t="shared" si="2"/>
        <v>0</v>
      </c>
      <c r="K11" s="174"/>
      <c r="L11" s="175"/>
    </row>
    <row r="12" spans="2:12" ht="15" customHeight="1" x14ac:dyDescent="0.25">
      <c r="B12" s="193"/>
      <c r="C12" s="197"/>
      <c r="D12" s="160">
        <f t="shared" si="3"/>
        <v>0</v>
      </c>
      <c r="E12" s="194"/>
      <c r="F12" s="162">
        <f t="shared" si="0"/>
        <v>0</v>
      </c>
      <c r="G12" s="196"/>
      <c r="H12" s="164">
        <f t="shared" si="1"/>
        <v>0</v>
      </c>
      <c r="I12" s="165">
        <f t="shared" si="4"/>
        <v>0</v>
      </c>
      <c r="J12" s="165">
        <f t="shared" si="2"/>
        <v>0</v>
      </c>
      <c r="K12" s="177"/>
      <c r="L12" s="178"/>
    </row>
    <row r="13" spans="2:12" ht="15" customHeight="1" x14ac:dyDescent="0.25">
      <c r="B13" s="193"/>
      <c r="C13" s="197"/>
      <c r="D13" s="160">
        <f t="shared" si="3"/>
        <v>0</v>
      </c>
      <c r="E13" s="194"/>
      <c r="F13" s="162">
        <f t="shared" si="0"/>
        <v>0</v>
      </c>
      <c r="G13" s="196"/>
      <c r="H13" s="164">
        <f t="shared" si="1"/>
        <v>0</v>
      </c>
      <c r="I13" s="165">
        <f t="shared" si="4"/>
        <v>0</v>
      </c>
      <c r="J13" s="165">
        <f t="shared" si="2"/>
        <v>0</v>
      </c>
      <c r="K13" s="173"/>
      <c r="L13" s="179"/>
    </row>
    <row r="14" spans="2:12" x14ac:dyDescent="0.25">
      <c r="B14" s="193"/>
      <c r="C14" s="197"/>
      <c r="D14" s="160">
        <f t="shared" si="3"/>
        <v>0</v>
      </c>
      <c r="E14" s="194"/>
      <c r="F14" s="162">
        <f t="shared" si="0"/>
        <v>0</v>
      </c>
      <c r="G14" s="196"/>
      <c r="H14" s="164">
        <f t="shared" si="1"/>
        <v>0</v>
      </c>
      <c r="I14" s="165">
        <f t="shared" si="4"/>
        <v>0</v>
      </c>
      <c r="J14" s="165">
        <f t="shared" si="2"/>
        <v>0</v>
      </c>
      <c r="K14" s="180"/>
      <c r="L14" s="181"/>
    </row>
    <row r="15" spans="2:12" x14ac:dyDescent="0.25">
      <c r="B15" s="193"/>
      <c r="C15" s="197"/>
      <c r="D15" s="160">
        <f t="shared" si="3"/>
        <v>0</v>
      </c>
      <c r="E15" s="194"/>
      <c r="F15" s="162">
        <f t="shared" si="0"/>
        <v>0</v>
      </c>
      <c r="G15" s="196"/>
      <c r="H15" s="164">
        <f t="shared" si="1"/>
        <v>0</v>
      </c>
      <c r="I15" s="165">
        <f t="shared" si="4"/>
        <v>0</v>
      </c>
      <c r="J15" s="165">
        <f t="shared" si="2"/>
        <v>0</v>
      </c>
      <c r="K15" s="173"/>
      <c r="L15" s="182"/>
    </row>
    <row r="16" spans="2:12" x14ac:dyDescent="0.25">
      <c r="B16" s="193"/>
      <c r="C16" s="197"/>
      <c r="D16" s="160">
        <f t="shared" si="3"/>
        <v>0</v>
      </c>
      <c r="E16" s="194"/>
      <c r="F16" s="162">
        <f t="shared" si="0"/>
        <v>0</v>
      </c>
      <c r="G16" s="196"/>
      <c r="H16" s="164">
        <f t="shared" si="1"/>
        <v>0</v>
      </c>
      <c r="I16" s="165">
        <f t="shared" si="4"/>
        <v>0</v>
      </c>
      <c r="J16" s="165">
        <f t="shared" si="2"/>
        <v>0</v>
      </c>
    </row>
    <row r="17" spans="2:10" x14ac:dyDescent="0.25">
      <c r="B17" s="193"/>
      <c r="C17" s="197"/>
      <c r="D17" s="160">
        <f t="shared" si="3"/>
        <v>0</v>
      </c>
      <c r="E17" s="194"/>
      <c r="F17" s="162">
        <f t="shared" si="0"/>
        <v>0</v>
      </c>
      <c r="G17" s="196"/>
      <c r="H17" s="164">
        <f t="shared" si="1"/>
        <v>0</v>
      </c>
      <c r="I17" s="165">
        <f t="shared" si="4"/>
        <v>0</v>
      </c>
      <c r="J17" s="165">
        <f t="shared" si="2"/>
        <v>0</v>
      </c>
    </row>
    <row r="18" spans="2:10" x14ac:dyDescent="0.25">
      <c r="B18" s="193"/>
      <c r="C18" s="197"/>
      <c r="D18" s="160">
        <f t="shared" si="3"/>
        <v>0</v>
      </c>
      <c r="E18" s="194"/>
      <c r="F18" s="162">
        <f t="shared" si="0"/>
        <v>0</v>
      </c>
      <c r="G18" s="196"/>
      <c r="H18" s="164">
        <f t="shared" si="1"/>
        <v>0</v>
      </c>
      <c r="I18" s="165">
        <f t="shared" si="4"/>
        <v>0</v>
      </c>
      <c r="J18" s="165">
        <f t="shared" si="2"/>
        <v>0</v>
      </c>
    </row>
    <row r="19" spans="2:10" x14ac:dyDescent="0.25">
      <c r="B19" s="193"/>
      <c r="C19" s="197"/>
      <c r="D19" s="160">
        <f t="shared" si="3"/>
        <v>0</v>
      </c>
      <c r="E19" s="194"/>
      <c r="F19" s="162">
        <f t="shared" si="0"/>
        <v>0</v>
      </c>
      <c r="G19" s="196"/>
      <c r="H19" s="164">
        <f t="shared" si="1"/>
        <v>0</v>
      </c>
      <c r="I19" s="165">
        <f t="shared" si="4"/>
        <v>0</v>
      </c>
      <c r="J19" s="165">
        <f t="shared" si="2"/>
        <v>0</v>
      </c>
    </row>
    <row r="20" spans="2:10" x14ac:dyDescent="0.25">
      <c r="B20" s="193"/>
      <c r="C20" s="197"/>
      <c r="D20" s="160">
        <f t="shared" si="3"/>
        <v>0</v>
      </c>
      <c r="E20" s="194"/>
      <c r="F20" s="162">
        <f t="shared" si="0"/>
        <v>0</v>
      </c>
      <c r="G20" s="196"/>
      <c r="H20" s="164">
        <f t="shared" si="1"/>
        <v>0</v>
      </c>
      <c r="I20" s="165">
        <f t="shared" si="4"/>
        <v>0</v>
      </c>
      <c r="J20" s="165">
        <f t="shared" si="2"/>
        <v>0</v>
      </c>
    </row>
    <row r="21" spans="2:10" x14ac:dyDescent="0.25">
      <c r="B21" s="193"/>
      <c r="C21" s="197"/>
      <c r="D21" s="160">
        <f t="shared" si="3"/>
        <v>0</v>
      </c>
      <c r="E21" s="194"/>
      <c r="F21" s="162">
        <f t="shared" si="0"/>
        <v>0</v>
      </c>
      <c r="G21" s="196"/>
      <c r="H21" s="164">
        <f t="shared" si="1"/>
        <v>0</v>
      </c>
      <c r="I21" s="165">
        <f t="shared" si="4"/>
        <v>0</v>
      </c>
      <c r="J21" s="165">
        <f t="shared" si="2"/>
        <v>0</v>
      </c>
    </row>
    <row r="22" spans="2:10" x14ac:dyDescent="0.25">
      <c r="B22" s="193"/>
      <c r="C22" s="197"/>
      <c r="D22" s="160">
        <f t="shared" si="3"/>
        <v>0</v>
      </c>
      <c r="E22" s="194"/>
      <c r="F22" s="162">
        <f t="shared" si="0"/>
        <v>0</v>
      </c>
      <c r="G22" s="196"/>
      <c r="H22" s="164">
        <f t="shared" si="1"/>
        <v>0</v>
      </c>
      <c r="I22" s="165">
        <f t="shared" si="4"/>
        <v>0</v>
      </c>
      <c r="J22" s="165">
        <f t="shared" si="2"/>
        <v>0</v>
      </c>
    </row>
    <row r="23" spans="2:10" x14ac:dyDescent="0.25">
      <c r="B23" s="193"/>
      <c r="C23" s="197"/>
      <c r="D23" s="160">
        <f t="shared" si="3"/>
        <v>0</v>
      </c>
      <c r="E23" s="194"/>
      <c r="F23" s="162">
        <f t="shared" si="0"/>
        <v>0</v>
      </c>
      <c r="G23" s="196"/>
      <c r="H23" s="164">
        <f t="shared" si="1"/>
        <v>0</v>
      </c>
      <c r="I23" s="165">
        <f t="shared" si="4"/>
        <v>0</v>
      </c>
      <c r="J23" s="165">
        <f t="shared" si="2"/>
        <v>0</v>
      </c>
    </row>
    <row r="24" spans="2:10" x14ac:dyDescent="0.25">
      <c r="B24" s="193"/>
      <c r="C24" s="197"/>
      <c r="D24" s="160">
        <f t="shared" si="3"/>
        <v>0</v>
      </c>
      <c r="E24" s="194"/>
      <c r="F24" s="162">
        <f t="shared" si="0"/>
        <v>0</v>
      </c>
      <c r="G24" s="196"/>
      <c r="H24" s="164">
        <f t="shared" si="1"/>
        <v>0</v>
      </c>
      <c r="I24" s="165">
        <f t="shared" si="4"/>
        <v>0</v>
      </c>
      <c r="J24" s="165">
        <f t="shared" si="2"/>
        <v>0</v>
      </c>
    </row>
    <row r="25" spans="2:10" x14ac:dyDescent="0.25">
      <c r="B25" s="193"/>
      <c r="C25" s="197"/>
      <c r="D25" s="160">
        <f t="shared" si="3"/>
        <v>0</v>
      </c>
      <c r="E25" s="194"/>
      <c r="F25" s="162">
        <f t="shared" si="0"/>
        <v>0</v>
      </c>
      <c r="G25" s="196"/>
      <c r="H25" s="164">
        <f t="shared" si="1"/>
        <v>0</v>
      </c>
      <c r="I25" s="165">
        <f t="shared" si="4"/>
        <v>0</v>
      </c>
      <c r="J25" s="165">
        <f t="shared" si="2"/>
        <v>0</v>
      </c>
    </row>
    <row r="26" spans="2:10" x14ac:dyDescent="0.25">
      <c r="B26" s="193"/>
      <c r="C26" s="197"/>
      <c r="D26" s="160">
        <f t="shared" si="3"/>
        <v>0</v>
      </c>
      <c r="E26" s="194"/>
      <c r="F26" s="162">
        <f t="shared" si="0"/>
        <v>0</v>
      </c>
      <c r="G26" s="196"/>
      <c r="H26" s="164">
        <f t="shared" si="1"/>
        <v>0</v>
      </c>
      <c r="I26" s="165">
        <f t="shared" si="4"/>
        <v>0</v>
      </c>
      <c r="J26" s="165">
        <f t="shared" si="2"/>
        <v>0</v>
      </c>
    </row>
    <row r="27" spans="2:10" x14ac:dyDescent="0.25">
      <c r="B27" s="193"/>
      <c r="C27" s="197"/>
      <c r="D27" s="160">
        <f t="shared" si="3"/>
        <v>0</v>
      </c>
      <c r="E27" s="194"/>
      <c r="F27" s="162">
        <f t="shared" si="0"/>
        <v>0</v>
      </c>
      <c r="G27" s="196"/>
      <c r="H27" s="164">
        <f t="shared" si="1"/>
        <v>0</v>
      </c>
      <c r="I27" s="165">
        <f t="shared" si="4"/>
        <v>0</v>
      </c>
      <c r="J27" s="165">
        <f t="shared" si="2"/>
        <v>0</v>
      </c>
    </row>
    <row r="28" spans="2:10" ht="15.75" thickBot="1" x14ac:dyDescent="0.3">
      <c r="B28" s="193"/>
      <c r="C28" s="197"/>
      <c r="D28" s="160">
        <f t="shared" si="3"/>
        <v>0</v>
      </c>
      <c r="E28" s="194"/>
      <c r="F28" s="162">
        <f t="shared" si="0"/>
        <v>0</v>
      </c>
      <c r="G28" s="196"/>
      <c r="H28" s="164">
        <f t="shared" si="1"/>
        <v>0</v>
      </c>
      <c r="I28" s="167">
        <f t="shared" si="4"/>
        <v>0</v>
      </c>
      <c r="J28" s="167">
        <f t="shared" si="2"/>
        <v>0</v>
      </c>
    </row>
    <row r="29" spans="2:10" ht="21.75" thickBot="1" x14ac:dyDescent="0.4">
      <c r="B29" s="605"/>
      <c r="C29" s="606"/>
      <c r="D29" s="606"/>
      <c r="E29" s="606"/>
      <c r="F29" s="606"/>
      <c r="G29" s="606"/>
      <c r="H29" s="168">
        <f>SUM(H6:H28)</f>
        <v>0</v>
      </c>
      <c r="I29" s="198">
        <f>SUM(I6:I28)</f>
        <v>0</v>
      </c>
      <c r="J29" s="198">
        <f>SUM(J6:J28)</f>
        <v>0</v>
      </c>
    </row>
    <row r="30" spans="2:10" ht="15.75" customHeight="1" x14ac:dyDescent="0.25">
      <c r="B30" s="607"/>
      <c r="C30" s="608"/>
      <c r="D30" s="608"/>
      <c r="E30" s="608"/>
      <c r="F30" s="608"/>
      <c r="G30" s="608"/>
      <c r="H30" s="608"/>
      <c r="I30" s="608"/>
      <c r="J30" s="608"/>
    </row>
    <row r="31" spans="2:10" ht="15.75" customHeight="1" x14ac:dyDescent="0.25">
      <c r="B31" s="610" t="s">
        <v>326</v>
      </c>
      <c r="C31" s="611"/>
      <c r="D31" s="611"/>
      <c r="E31" s="611"/>
      <c r="F31" s="611"/>
      <c r="G31" s="611"/>
      <c r="H31" s="611"/>
      <c r="I31" s="611"/>
      <c r="J31" s="611"/>
    </row>
    <row r="32" spans="2:10" ht="15.75" customHeight="1" x14ac:dyDescent="0.25">
      <c r="B32" s="611"/>
      <c r="C32" s="611"/>
      <c r="D32" s="611"/>
      <c r="E32" s="611"/>
      <c r="F32" s="611"/>
      <c r="G32" s="611"/>
      <c r="H32" s="611"/>
      <c r="I32" s="611"/>
      <c r="J32" s="611"/>
    </row>
    <row r="33" spans="2:12" s="187" customFormat="1" ht="22.5" customHeight="1" x14ac:dyDescent="0.25">
      <c r="B33" s="183"/>
      <c r="C33" s="184"/>
      <c r="D33" s="185"/>
      <c r="E33" s="186"/>
      <c r="F33" s="170"/>
      <c r="G33" s="170"/>
      <c r="H33" s="170"/>
      <c r="I33" s="183"/>
      <c r="J33" s="183"/>
      <c r="K33" s="173"/>
      <c r="L33" s="173"/>
    </row>
    <row r="34" spans="2:12" s="187" customFormat="1" hidden="1" x14ac:dyDescent="0.25">
      <c r="B34" s="272"/>
      <c r="C34" s="188"/>
      <c r="D34" s="189"/>
      <c r="E34" s="190"/>
      <c r="F34" s="170"/>
      <c r="G34" s="170"/>
      <c r="H34" s="170"/>
      <c r="I34" s="191"/>
      <c r="J34" s="191"/>
      <c r="K34" s="173"/>
      <c r="L34" s="173"/>
    </row>
    <row r="35" spans="2:12" s="187" customFormat="1" hidden="1" x14ac:dyDescent="0.25">
      <c r="B35" s="272"/>
      <c r="C35" s="188"/>
      <c r="D35" s="189"/>
      <c r="E35" s="190"/>
      <c r="F35" s="170"/>
      <c r="G35" s="170"/>
      <c r="H35" s="170"/>
      <c r="I35" s="191"/>
      <c r="J35" s="191"/>
      <c r="K35" s="173"/>
      <c r="L35" s="173"/>
    </row>
    <row r="36" spans="2:12" s="187" customFormat="1" hidden="1" x14ac:dyDescent="0.25">
      <c r="B36" s="272"/>
      <c r="C36" s="188"/>
      <c r="D36" s="189"/>
      <c r="E36" s="190"/>
      <c r="F36" s="170"/>
      <c r="G36" s="170"/>
      <c r="H36" s="170"/>
      <c r="I36" s="191"/>
      <c r="J36" s="191"/>
      <c r="K36" s="173"/>
      <c r="L36" s="173"/>
    </row>
    <row r="37" spans="2:12" s="187" customFormat="1" hidden="1" x14ac:dyDescent="0.25">
      <c r="B37" s="272"/>
      <c r="C37" s="188"/>
      <c r="D37" s="189"/>
      <c r="E37" s="190"/>
      <c r="F37" s="170"/>
      <c r="G37" s="170"/>
      <c r="H37" s="170"/>
      <c r="I37" s="191"/>
      <c r="J37" s="191"/>
      <c r="K37" s="173"/>
      <c r="L37" s="173"/>
    </row>
    <row r="38" spans="2:12" s="187" customFormat="1" hidden="1" x14ac:dyDescent="0.25">
      <c r="B38" s="272"/>
      <c r="C38" s="188"/>
      <c r="D38" s="189"/>
      <c r="E38" s="190"/>
      <c r="F38" s="170"/>
      <c r="G38" s="170"/>
      <c r="H38" s="170"/>
      <c r="I38" s="191"/>
      <c r="J38" s="191"/>
      <c r="K38" s="173"/>
      <c r="L38" s="173"/>
    </row>
    <row r="39" spans="2:12" s="187" customFormat="1" hidden="1" x14ac:dyDescent="0.25">
      <c r="B39" s="272"/>
      <c r="C39" s="188"/>
      <c r="D39" s="189"/>
      <c r="E39" s="190"/>
      <c r="F39" s="170"/>
      <c r="G39" s="170"/>
      <c r="H39" s="170"/>
      <c r="I39" s="191"/>
      <c r="J39" s="191"/>
      <c r="K39" s="173"/>
      <c r="L39" s="173"/>
    </row>
    <row r="40" spans="2:12" s="187" customFormat="1" hidden="1" x14ac:dyDescent="0.25">
      <c r="B40" s="272"/>
      <c r="C40" s="188"/>
      <c r="D40" s="189"/>
      <c r="E40" s="190"/>
      <c r="F40" s="170"/>
      <c r="G40" s="170"/>
      <c r="H40" s="170"/>
      <c r="I40" s="191"/>
      <c r="J40" s="191"/>
      <c r="K40" s="173"/>
      <c r="L40" s="173"/>
    </row>
    <row r="41" spans="2:12" s="187" customFormat="1" hidden="1" x14ac:dyDescent="0.25">
      <c r="B41" s="272"/>
      <c r="C41" s="188"/>
      <c r="D41" s="189"/>
      <c r="E41" s="190"/>
      <c r="F41" s="170"/>
      <c r="G41" s="170"/>
      <c r="H41" s="170"/>
      <c r="I41" s="191"/>
      <c r="J41" s="191"/>
      <c r="K41" s="173"/>
      <c r="L41" s="173"/>
    </row>
    <row r="42" spans="2:12" s="187" customFormat="1" hidden="1" x14ac:dyDescent="0.25">
      <c r="B42" s="272"/>
      <c r="C42" s="188"/>
      <c r="D42" s="189"/>
      <c r="E42" s="190"/>
      <c r="F42" s="170"/>
      <c r="G42" s="170"/>
      <c r="H42" s="170"/>
      <c r="I42" s="191"/>
      <c r="J42" s="191"/>
      <c r="K42" s="173"/>
      <c r="L42" s="173"/>
    </row>
    <row r="43" spans="2:12" s="187" customFormat="1" hidden="1" x14ac:dyDescent="0.25">
      <c r="B43" s="272"/>
      <c r="C43" s="188"/>
      <c r="D43" s="189"/>
      <c r="E43" s="190"/>
      <c r="F43" s="170"/>
      <c r="G43" s="170"/>
      <c r="H43" s="170"/>
      <c r="I43" s="191"/>
      <c r="J43" s="191"/>
      <c r="K43" s="173"/>
      <c r="L43" s="173"/>
    </row>
    <row r="44" spans="2:12" s="187" customFormat="1" hidden="1" x14ac:dyDescent="0.25">
      <c r="B44" s="272"/>
      <c r="C44" s="188"/>
      <c r="D44" s="189"/>
      <c r="E44" s="190"/>
      <c r="F44" s="170"/>
      <c r="G44" s="170"/>
      <c r="H44" s="170"/>
      <c r="I44" s="191"/>
      <c r="J44" s="191"/>
      <c r="K44" s="173"/>
      <c r="L44" s="173"/>
    </row>
    <row r="45" spans="2:12" s="187" customFormat="1" hidden="1" x14ac:dyDescent="0.25">
      <c r="B45" s="272"/>
      <c r="C45" s="188"/>
      <c r="D45" s="189"/>
      <c r="E45" s="190"/>
      <c r="F45" s="170"/>
      <c r="G45" s="170"/>
      <c r="H45" s="170"/>
      <c r="I45" s="191"/>
      <c r="J45" s="191"/>
      <c r="K45" s="173"/>
      <c r="L45" s="173"/>
    </row>
    <row r="46" spans="2:12" s="187" customFormat="1" hidden="1" x14ac:dyDescent="0.25">
      <c r="B46" s="272"/>
      <c r="C46" s="188"/>
      <c r="D46" s="189"/>
      <c r="E46" s="190"/>
      <c r="F46" s="170"/>
      <c r="G46" s="170"/>
      <c r="H46" s="170"/>
      <c r="I46" s="191"/>
      <c r="J46" s="191"/>
      <c r="K46" s="173"/>
      <c r="L46" s="173"/>
    </row>
    <row r="47" spans="2:12" s="187" customFormat="1" hidden="1" x14ac:dyDescent="0.25">
      <c r="B47" s="272"/>
      <c r="C47" s="188"/>
      <c r="D47" s="189"/>
      <c r="E47" s="190"/>
      <c r="F47" s="170"/>
      <c r="G47" s="170"/>
      <c r="H47" s="170"/>
      <c r="I47" s="191"/>
      <c r="J47" s="191"/>
      <c r="K47" s="173"/>
      <c r="L47" s="173"/>
    </row>
    <row r="48" spans="2:12" s="187" customFormat="1" hidden="1" x14ac:dyDescent="0.25">
      <c r="B48" s="272"/>
      <c r="C48" s="188"/>
      <c r="D48" s="189"/>
      <c r="E48" s="190"/>
      <c r="F48" s="170"/>
      <c r="G48" s="170"/>
      <c r="H48" s="170"/>
      <c r="I48" s="191"/>
      <c r="J48" s="191"/>
      <c r="K48" s="173"/>
      <c r="L48" s="173"/>
    </row>
    <row r="49" spans="2:12" s="187" customFormat="1" hidden="1" x14ac:dyDescent="0.25">
      <c r="B49" s="609"/>
      <c r="C49" s="609"/>
      <c r="D49" s="609"/>
      <c r="E49" s="609"/>
      <c r="F49" s="609"/>
      <c r="G49" s="609"/>
      <c r="H49" s="609"/>
      <c r="I49" s="188"/>
      <c r="J49" s="188"/>
      <c r="K49" s="173"/>
      <c r="L49" s="173"/>
    </row>
    <row r="50" spans="2:12" hidden="1" x14ac:dyDescent="0.25">
      <c r="B50" s="192"/>
    </row>
  </sheetData>
  <sheetProtection sheet="1" formatRows="0" insertRows="0" selectLockedCells="1"/>
  <mergeCells count="6">
    <mergeCell ref="B3:J3"/>
    <mergeCell ref="B4:H4"/>
    <mergeCell ref="B29:G29"/>
    <mergeCell ref="B30:J30"/>
    <mergeCell ref="B49:H49"/>
    <mergeCell ref="B31:J32"/>
  </mergeCells>
  <conditionalFormatting sqref="F5:F28 H5:H29">
    <cfRule type="cellIs" dxfId="4" priority="4" operator="lessThan">
      <formula>0</formula>
    </cfRule>
    <cfRule type="cellIs" dxfId="3" priority="5" operator="greaterThan">
      <formula>0</formula>
    </cfRule>
  </conditionalFormatting>
  <conditionalFormatting sqref="F5:F28">
    <cfRule type="cellIs" dxfId="2" priority="3" operator="greaterThan">
      <formula>-0.01</formula>
    </cfRule>
  </conditionalFormatting>
  <conditionalFormatting sqref="H6:H29">
    <cfRule type="cellIs" dxfId="1" priority="1" operator="lessThan">
      <formula>0</formula>
    </cfRule>
    <cfRule type="cellIs" dxfId="0" priority="2" operator="greaterThan">
      <formula>-0.01</formula>
    </cfRule>
  </conditionalFormatting>
  <pageMargins left="0.7" right="0.7" top="0.25" bottom="0.25" header="0.3" footer="0.3"/>
  <pageSetup scale="81"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90"/>
  <sheetViews>
    <sheetView showGridLines="0" zoomScaleNormal="100" workbookViewId="0">
      <selection activeCell="E9" sqref="E9"/>
    </sheetView>
  </sheetViews>
  <sheetFormatPr defaultColWidth="0" defaultRowHeight="15" zeroHeight="1" x14ac:dyDescent="0.25"/>
  <cols>
    <col min="1" max="1" width="9.140625" style="170" customWidth="1"/>
    <col min="2" max="2" width="11.5703125" style="170" customWidth="1"/>
    <col min="3" max="3" width="13.7109375" style="170" customWidth="1"/>
    <col min="4" max="4" width="15" style="170" customWidth="1"/>
    <col min="5" max="5" width="11.42578125" style="170" bestFit="1" customWidth="1"/>
    <col min="6" max="6" width="15.85546875" style="170" customWidth="1"/>
    <col min="7" max="7" width="15" style="170" customWidth="1"/>
    <col min="8" max="8" width="14" style="170" customWidth="1"/>
    <col min="9" max="9" width="19" style="170" bestFit="1" customWidth="1"/>
    <col min="10" max="10" width="17.85546875" style="170" customWidth="1"/>
    <col min="11" max="12" width="12.140625" style="170" customWidth="1"/>
    <col min="13" max="13" width="10.42578125" style="170" hidden="1" customWidth="1"/>
    <col min="14" max="14" width="12.28515625" style="170" hidden="1" customWidth="1"/>
    <col min="15" max="15" width="16.85546875" style="170" hidden="1" customWidth="1"/>
    <col min="16" max="16" width="17.140625" style="170" hidden="1" customWidth="1"/>
    <col min="17" max="16384" width="9.140625" style="170" hidden="1"/>
  </cols>
  <sheetData>
    <row r="1" spans="2:16" ht="21" x14ac:dyDescent="0.35">
      <c r="B1" s="581" t="s">
        <v>345</v>
      </c>
      <c r="C1" s="581"/>
      <c r="D1" s="581"/>
      <c r="E1" s="581"/>
      <c r="F1" s="581"/>
      <c r="G1" s="581"/>
      <c r="H1" s="581"/>
      <c r="I1" s="581"/>
      <c r="J1" s="581"/>
      <c r="K1" s="581"/>
      <c r="L1" s="368"/>
      <c r="M1" s="369"/>
      <c r="N1" s="369"/>
      <c r="O1" s="369"/>
      <c r="P1" s="369"/>
    </row>
    <row r="2" spans="2:16" ht="15.75" thickBot="1" x14ac:dyDescent="0.3">
      <c r="B2" s="291"/>
      <c r="C2" s="291"/>
      <c r="D2" s="291"/>
      <c r="E2" s="291"/>
      <c r="F2" s="291"/>
      <c r="G2" s="291"/>
      <c r="H2" s="291"/>
      <c r="I2" s="291"/>
      <c r="J2" s="291"/>
      <c r="K2" s="291"/>
      <c r="L2" s="291"/>
    </row>
    <row r="3" spans="2:16" x14ac:dyDescent="0.25">
      <c r="B3" s="370"/>
      <c r="C3" s="371"/>
      <c r="D3" s="371"/>
      <c r="E3" s="371"/>
      <c r="F3" s="371"/>
      <c r="G3" s="371"/>
      <c r="H3" s="371"/>
      <c r="I3" s="371"/>
      <c r="J3" s="371"/>
      <c r="K3" s="372"/>
      <c r="L3" s="291"/>
    </row>
    <row r="4" spans="2:16" ht="26.25" x14ac:dyDescent="0.4">
      <c r="B4" s="290"/>
      <c r="C4" s="625" t="s">
        <v>298</v>
      </c>
      <c r="D4" s="625"/>
      <c r="E4" s="625"/>
      <c r="F4" s="625"/>
      <c r="G4" s="625"/>
      <c r="H4" s="625"/>
      <c r="I4" s="625"/>
      <c r="J4" s="625"/>
      <c r="K4" s="373"/>
      <c r="L4" s="351"/>
      <c r="M4" s="374"/>
      <c r="N4" s="374"/>
    </row>
    <row r="5" spans="2:16" ht="19.5" x14ac:dyDescent="0.3">
      <c r="B5" s="290"/>
      <c r="C5" s="375"/>
      <c r="D5" s="375"/>
      <c r="E5" s="375"/>
      <c r="F5" s="375"/>
      <c r="G5" s="375"/>
      <c r="H5" s="375"/>
      <c r="I5" s="375"/>
      <c r="J5" s="375"/>
      <c r="K5" s="373"/>
      <c r="L5" s="351"/>
      <c r="M5" s="374"/>
      <c r="N5" s="374"/>
    </row>
    <row r="6" spans="2:16" ht="28.5" x14ac:dyDescent="0.45">
      <c r="B6" s="290"/>
      <c r="C6" s="375"/>
      <c r="D6" s="636" t="s">
        <v>67</v>
      </c>
      <c r="E6" s="636"/>
      <c r="F6" s="636"/>
      <c r="G6" s="636"/>
      <c r="H6" s="636"/>
      <c r="I6" s="636"/>
      <c r="J6" s="375"/>
      <c r="K6" s="373"/>
      <c r="L6" s="351"/>
      <c r="M6" s="374"/>
      <c r="N6" s="374"/>
    </row>
    <row r="7" spans="2:16" ht="19.5" x14ac:dyDescent="0.3">
      <c r="B7" s="290"/>
      <c r="C7" s="375"/>
      <c r="D7" s="612" t="s">
        <v>213</v>
      </c>
      <c r="E7" s="612"/>
      <c r="F7" s="612"/>
      <c r="G7" s="612"/>
      <c r="H7" s="612"/>
      <c r="I7" s="612"/>
      <c r="J7" s="375"/>
      <c r="K7" s="373"/>
      <c r="L7" s="351"/>
      <c r="M7" s="374"/>
      <c r="N7" s="374"/>
    </row>
    <row r="8" spans="2:16" ht="45.75" x14ac:dyDescent="0.25">
      <c r="B8" s="290"/>
      <c r="C8" s="291"/>
      <c r="D8" s="376"/>
      <c r="E8" s="377" t="s">
        <v>212</v>
      </c>
      <c r="F8" s="631" t="s">
        <v>122</v>
      </c>
      <c r="G8" s="632"/>
      <c r="H8" s="378" t="s">
        <v>123</v>
      </c>
      <c r="I8" s="378" t="s">
        <v>121</v>
      </c>
      <c r="J8" s="351"/>
      <c r="K8" s="373"/>
      <c r="L8" s="351"/>
      <c r="M8" s="374"/>
      <c r="N8" s="374"/>
    </row>
    <row r="9" spans="2:16" x14ac:dyDescent="0.25">
      <c r="B9" s="290"/>
      <c r="C9" s="291"/>
      <c r="D9" s="379" t="s">
        <v>116</v>
      </c>
      <c r="E9" s="133"/>
      <c r="F9" s="627"/>
      <c r="G9" s="628"/>
      <c r="H9" s="134"/>
      <c r="I9" s="101">
        <f>(SUM(E9:G9))*H9</f>
        <v>0</v>
      </c>
      <c r="J9" s="291"/>
      <c r="K9" s="294"/>
      <c r="L9" s="291"/>
    </row>
    <row r="10" spans="2:16" x14ac:dyDescent="0.25">
      <c r="B10" s="290"/>
      <c r="C10" s="291"/>
      <c r="D10" s="379" t="s">
        <v>116</v>
      </c>
      <c r="E10" s="133"/>
      <c r="F10" s="624"/>
      <c r="G10" s="455"/>
      <c r="H10" s="134"/>
      <c r="I10" s="101">
        <f t="shared" ref="I10:I14" si="0">(SUM(E10:G10))*H10</f>
        <v>0</v>
      </c>
      <c r="J10" s="291"/>
      <c r="K10" s="294"/>
      <c r="L10" s="291"/>
    </row>
    <row r="11" spans="2:16" x14ac:dyDescent="0.25">
      <c r="B11" s="290"/>
      <c r="C11" s="291"/>
      <c r="D11" s="379" t="s">
        <v>117</v>
      </c>
      <c r="E11" s="133"/>
      <c r="F11" s="627"/>
      <c r="G11" s="628"/>
      <c r="H11" s="134"/>
      <c r="I11" s="101">
        <f t="shared" si="0"/>
        <v>0</v>
      </c>
      <c r="J11" s="291"/>
      <c r="K11" s="294"/>
      <c r="L11" s="291"/>
    </row>
    <row r="12" spans="2:16" x14ac:dyDescent="0.25">
      <c r="B12" s="290"/>
      <c r="C12" s="291"/>
      <c r="D12" s="379" t="s">
        <v>117</v>
      </c>
      <c r="E12" s="133"/>
      <c r="F12" s="627"/>
      <c r="G12" s="628"/>
      <c r="H12" s="134"/>
      <c r="I12" s="101">
        <f t="shared" si="0"/>
        <v>0</v>
      </c>
      <c r="J12" s="291"/>
      <c r="K12" s="294"/>
      <c r="L12" s="291"/>
    </row>
    <row r="13" spans="2:16" x14ac:dyDescent="0.25">
      <c r="B13" s="290"/>
      <c r="C13" s="291"/>
      <c r="D13" s="379" t="s">
        <v>118</v>
      </c>
      <c r="E13" s="133"/>
      <c r="F13" s="627"/>
      <c r="G13" s="628"/>
      <c r="H13" s="134"/>
      <c r="I13" s="101">
        <f t="shared" si="0"/>
        <v>0</v>
      </c>
      <c r="J13" s="291"/>
      <c r="K13" s="294"/>
      <c r="L13" s="291"/>
    </row>
    <row r="14" spans="2:16" ht="15.75" customHeight="1" x14ac:dyDescent="0.25">
      <c r="B14" s="290"/>
      <c r="C14" s="291"/>
      <c r="D14" s="379" t="s">
        <v>118</v>
      </c>
      <c r="E14" s="133"/>
      <c r="F14" s="627"/>
      <c r="G14" s="628"/>
      <c r="H14" s="134"/>
      <c r="I14" s="101">
        <f t="shared" si="0"/>
        <v>0</v>
      </c>
      <c r="J14" s="291"/>
      <c r="K14" s="294"/>
      <c r="L14" s="291"/>
    </row>
    <row r="15" spans="2:16" x14ac:dyDescent="0.25">
      <c r="B15" s="290"/>
      <c r="C15" s="291"/>
      <c r="D15" s="616"/>
      <c r="E15" s="617"/>
      <c r="F15" s="617"/>
      <c r="G15" s="617"/>
      <c r="H15" s="617"/>
      <c r="I15" s="569"/>
      <c r="J15" s="291"/>
      <c r="K15" s="294"/>
      <c r="L15" s="291"/>
    </row>
    <row r="16" spans="2:16" ht="17.25" x14ac:dyDescent="0.3">
      <c r="B16" s="290"/>
      <c r="C16" s="291"/>
      <c r="D16" s="613" t="s">
        <v>214</v>
      </c>
      <c r="E16" s="614"/>
      <c r="F16" s="614"/>
      <c r="G16" s="614"/>
      <c r="H16" s="614"/>
      <c r="I16" s="615"/>
      <c r="J16" s="291"/>
      <c r="K16" s="294"/>
      <c r="L16" s="291"/>
    </row>
    <row r="17" spans="2:12" ht="45" x14ac:dyDescent="0.25">
      <c r="B17" s="290"/>
      <c r="C17" s="291"/>
      <c r="D17" s="376"/>
      <c r="E17" s="377" t="s">
        <v>124</v>
      </c>
      <c r="F17" s="631" t="s">
        <v>125</v>
      </c>
      <c r="G17" s="632"/>
      <c r="H17" s="378" t="s">
        <v>126</v>
      </c>
      <c r="I17" s="378" t="s">
        <v>127</v>
      </c>
      <c r="J17" s="291"/>
      <c r="K17" s="294"/>
      <c r="L17" s="291"/>
    </row>
    <row r="18" spans="2:12" x14ac:dyDescent="0.25">
      <c r="B18" s="290"/>
      <c r="C18" s="291"/>
      <c r="D18" s="379" t="s">
        <v>116</v>
      </c>
      <c r="E18" s="139"/>
      <c r="F18" s="629"/>
      <c r="G18" s="630"/>
      <c r="H18" s="140"/>
      <c r="I18" s="101">
        <f>(SUM(E18:G18))*H18</f>
        <v>0</v>
      </c>
      <c r="J18" s="291"/>
      <c r="K18" s="294"/>
      <c r="L18" s="291"/>
    </row>
    <row r="19" spans="2:12" x14ac:dyDescent="0.25">
      <c r="B19" s="290"/>
      <c r="C19" s="291"/>
      <c r="D19" s="379" t="s">
        <v>116</v>
      </c>
      <c r="E19" s="139"/>
      <c r="F19" s="629"/>
      <c r="G19" s="630"/>
      <c r="H19" s="140"/>
      <c r="I19" s="101">
        <f t="shared" ref="I19:I23" si="1">(SUM(E19:G19))*H19</f>
        <v>0</v>
      </c>
      <c r="J19" s="291"/>
      <c r="K19" s="294"/>
      <c r="L19" s="291"/>
    </row>
    <row r="20" spans="2:12" ht="14.25" customHeight="1" x14ac:dyDescent="0.25">
      <c r="B20" s="290"/>
      <c r="C20" s="291"/>
      <c r="D20" s="379" t="s">
        <v>117</v>
      </c>
      <c r="E20" s="139"/>
      <c r="F20" s="629"/>
      <c r="G20" s="630"/>
      <c r="H20" s="140"/>
      <c r="I20" s="101">
        <f t="shared" si="1"/>
        <v>0</v>
      </c>
      <c r="J20" s="291"/>
      <c r="K20" s="294"/>
      <c r="L20" s="291"/>
    </row>
    <row r="21" spans="2:12" x14ac:dyDescent="0.25">
      <c r="B21" s="290"/>
      <c r="C21" s="291"/>
      <c r="D21" s="379" t="s">
        <v>117</v>
      </c>
      <c r="E21" s="139"/>
      <c r="F21" s="629"/>
      <c r="G21" s="630"/>
      <c r="H21" s="140"/>
      <c r="I21" s="101">
        <f t="shared" si="1"/>
        <v>0</v>
      </c>
      <c r="J21" s="291"/>
      <c r="K21" s="294"/>
      <c r="L21" s="291"/>
    </row>
    <row r="22" spans="2:12" x14ac:dyDescent="0.25">
      <c r="B22" s="290"/>
      <c r="C22" s="291"/>
      <c r="D22" s="379" t="s">
        <v>118</v>
      </c>
      <c r="E22" s="139"/>
      <c r="F22" s="629"/>
      <c r="G22" s="630"/>
      <c r="H22" s="140"/>
      <c r="I22" s="101">
        <f t="shared" si="1"/>
        <v>0</v>
      </c>
      <c r="J22" s="291"/>
      <c r="K22" s="294"/>
      <c r="L22" s="291"/>
    </row>
    <row r="23" spans="2:12" x14ac:dyDescent="0.25">
      <c r="B23" s="290"/>
      <c r="C23" s="291"/>
      <c r="D23" s="379" t="s">
        <v>118</v>
      </c>
      <c r="E23" s="139"/>
      <c r="F23" s="629"/>
      <c r="G23" s="630"/>
      <c r="H23" s="140"/>
      <c r="I23" s="101">
        <f t="shared" si="1"/>
        <v>0</v>
      </c>
      <c r="J23" s="291"/>
      <c r="K23" s="294"/>
      <c r="L23" s="291"/>
    </row>
    <row r="24" spans="2:12" x14ac:dyDescent="0.25">
      <c r="B24" s="290"/>
      <c r="C24" s="291"/>
      <c r="D24" s="616"/>
      <c r="E24" s="617"/>
      <c r="F24" s="617"/>
      <c r="G24" s="617"/>
      <c r="H24" s="617"/>
      <c r="I24" s="569"/>
      <c r="J24" s="291"/>
      <c r="K24" s="294"/>
      <c r="L24" s="291"/>
    </row>
    <row r="25" spans="2:12" ht="17.25" x14ac:dyDescent="0.3">
      <c r="B25" s="290"/>
      <c r="C25" s="291"/>
      <c r="D25" s="613" t="s">
        <v>215</v>
      </c>
      <c r="E25" s="614"/>
      <c r="F25" s="614"/>
      <c r="G25" s="614"/>
      <c r="H25" s="614"/>
      <c r="I25" s="615"/>
      <c r="J25" s="291"/>
      <c r="K25" s="294"/>
      <c r="L25" s="291"/>
    </row>
    <row r="26" spans="2:12" ht="45" x14ac:dyDescent="0.25">
      <c r="B26" s="290"/>
      <c r="C26" s="291"/>
      <c r="D26" s="621" t="s">
        <v>143</v>
      </c>
      <c r="E26" s="621"/>
      <c r="F26" s="631" t="s">
        <v>128</v>
      </c>
      <c r="G26" s="632"/>
      <c r="H26" s="378" t="s">
        <v>129</v>
      </c>
      <c r="I26" s="378" t="s">
        <v>130</v>
      </c>
      <c r="J26" s="291"/>
      <c r="K26" s="294"/>
      <c r="L26" s="291"/>
    </row>
    <row r="27" spans="2:12" x14ac:dyDescent="0.25">
      <c r="B27" s="290"/>
      <c r="C27" s="291"/>
      <c r="D27" s="380" t="s">
        <v>116</v>
      </c>
      <c r="E27" s="644"/>
      <c r="F27" s="657"/>
      <c r="G27" s="658"/>
      <c r="H27" s="141"/>
      <c r="I27" s="102">
        <f>F27*H27</f>
        <v>0</v>
      </c>
      <c r="J27" s="291"/>
      <c r="K27" s="294"/>
      <c r="L27" s="291"/>
    </row>
    <row r="28" spans="2:12" x14ac:dyDescent="0.25">
      <c r="B28" s="290"/>
      <c r="C28" s="291"/>
      <c r="D28" s="379" t="s">
        <v>116</v>
      </c>
      <c r="E28" s="645"/>
      <c r="F28" s="629"/>
      <c r="G28" s="630"/>
      <c r="H28" s="140"/>
      <c r="I28" s="102">
        <f t="shared" ref="I28:I31" si="2">F28*H28</f>
        <v>0</v>
      </c>
      <c r="J28" s="291"/>
      <c r="K28" s="294"/>
      <c r="L28" s="291"/>
    </row>
    <row r="29" spans="2:12" x14ac:dyDescent="0.25">
      <c r="B29" s="290"/>
      <c r="C29" s="291"/>
      <c r="D29" s="379" t="s">
        <v>117</v>
      </c>
      <c r="E29" s="645"/>
      <c r="F29" s="622"/>
      <c r="G29" s="623"/>
      <c r="H29" s="140"/>
      <c r="I29" s="102">
        <f t="shared" si="2"/>
        <v>0</v>
      </c>
      <c r="J29" s="291"/>
      <c r="K29" s="294"/>
      <c r="L29" s="291"/>
    </row>
    <row r="30" spans="2:12" x14ac:dyDescent="0.25">
      <c r="B30" s="290"/>
      <c r="C30" s="291"/>
      <c r="D30" s="379" t="s">
        <v>117</v>
      </c>
      <c r="E30" s="645"/>
      <c r="F30" s="629"/>
      <c r="G30" s="630"/>
      <c r="H30" s="140"/>
      <c r="I30" s="102">
        <f t="shared" si="2"/>
        <v>0</v>
      </c>
      <c r="J30" s="291"/>
      <c r="K30" s="294"/>
      <c r="L30" s="291"/>
    </row>
    <row r="31" spans="2:12" x14ac:dyDescent="0.25">
      <c r="B31" s="290"/>
      <c r="C31" s="291"/>
      <c r="D31" s="379" t="s">
        <v>118</v>
      </c>
      <c r="E31" s="645"/>
      <c r="F31" s="622"/>
      <c r="G31" s="623"/>
      <c r="H31" s="140"/>
      <c r="I31" s="102">
        <f t="shared" si="2"/>
        <v>0</v>
      </c>
      <c r="J31" s="291"/>
      <c r="K31" s="294"/>
      <c r="L31" s="291"/>
    </row>
    <row r="32" spans="2:12" x14ac:dyDescent="0.25">
      <c r="B32" s="290"/>
      <c r="C32" s="291"/>
      <c r="D32" s="379" t="s">
        <v>118</v>
      </c>
      <c r="E32" s="646"/>
      <c r="F32" s="629"/>
      <c r="G32" s="630"/>
      <c r="H32" s="140"/>
      <c r="I32" s="102">
        <f>F32*H32</f>
        <v>0</v>
      </c>
      <c r="J32" s="291"/>
      <c r="K32" s="294"/>
      <c r="L32" s="291"/>
    </row>
    <row r="33" spans="2:12" ht="36" customHeight="1" x14ac:dyDescent="0.25">
      <c r="B33" s="290"/>
      <c r="C33" s="291"/>
      <c r="D33" s="618"/>
      <c r="E33" s="619"/>
      <c r="F33" s="619"/>
      <c r="G33" s="619"/>
      <c r="H33" s="619"/>
      <c r="I33" s="620"/>
      <c r="J33" s="291"/>
      <c r="K33" s="294"/>
      <c r="L33" s="291"/>
    </row>
    <row r="34" spans="2:12" ht="17.25" x14ac:dyDescent="0.3">
      <c r="B34" s="290"/>
      <c r="C34" s="291"/>
      <c r="D34" s="633" t="s">
        <v>131</v>
      </c>
      <c r="E34" s="634"/>
      <c r="F34" s="634"/>
      <c r="G34" s="634"/>
      <c r="H34" s="635"/>
      <c r="I34" s="103">
        <f>SUM(I27:I32)+SUM(I18:I23)+SUM(I9:I14)</f>
        <v>0</v>
      </c>
      <c r="J34" s="291"/>
      <c r="K34" s="294"/>
      <c r="L34" s="291"/>
    </row>
    <row r="35" spans="2:12" x14ac:dyDescent="0.25">
      <c r="B35" s="290"/>
      <c r="C35" s="291"/>
      <c r="D35" s="381"/>
      <c r="E35" s="381"/>
      <c r="F35" s="381"/>
      <c r="G35" s="381"/>
      <c r="H35" s="381"/>
      <c r="I35" s="381"/>
      <c r="J35" s="291"/>
      <c r="K35" s="294"/>
      <c r="L35" s="291"/>
    </row>
    <row r="36" spans="2:12" ht="28.5" x14ac:dyDescent="0.45">
      <c r="B36" s="290"/>
      <c r="C36" s="291"/>
      <c r="D36" s="637" t="s">
        <v>68</v>
      </c>
      <c r="E36" s="638"/>
      <c r="F36" s="638"/>
      <c r="G36" s="638"/>
      <c r="H36" s="638"/>
      <c r="I36" s="638"/>
      <c r="J36" s="291"/>
      <c r="K36" s="294"/>
      <c r="L36" s="291"/>
    </row>
    <row r="37" spans="2:12" ht="18.75" customHeight="1" x14ac:dyDescent="0.3">
      <c r="B37" s="290"/>
      <c r="C37" s="291"/>
      <c r="D37" s="613" t="s">
        <v>213</v>
      </c>
      <c r="E37" s="614"/>
      <c r="F37" s="614"/>
      <c r="G37" s="614"/>
      <c r="H37" s="614"/>
      <c r="I37" s="615"/>
      <c r="J37" s="291"/>
      <c r="K37" s="294"/>
      <c r="L37" s="291"/>
    </row>
    <row r="38" spans="2:12" ht="60" x14ac:dyDescent="0.25">
      <c r="B38" s="290"/>
      <c r="C38" s="291"/>
      <c r="D38" s="376"/>
      <c r="E38" s="377" t="s">
        <v>119</v>
      </c>
      <c r="F38" s="378" t="s">
        <v>132</v>
      </c>
      <c r="G38" s="378" t="s">
        <v>145</v>
      </c>
      <c r="H38" s="378" t="s">
        <v>133</v>
      </c>
      <c r="I38" s="378" t="s">
        <v>120</v>
      </c>
      <c r="J38" s="291"/>
      <c r="K38" s="294"/>
      <c r="L38" s="291"/>
    </row>
    <row r="39" spans="2:12" x14ac:dyDescent="0.25">
      <c r="B39" s="290"/>
      <c r="C39" s="291"/>
      <c r="D39" s="379" t="s">
        <v>116</v>
      </c>
      <c r="E39" s="133"/>
      <c r="F39" s="133"/>
      <c r="G39" s="104">
        <v>0.08</v>
      </c>
      <c r="H39" s="134"/>
      <c r="I39" s="105">
        <f>(SUM(E39:G39))*H39</f>
        <v>0</v>
      </c>
      <c r="J39" s="291"/>
      <c r="K39" s="294"/>
      <c r="L39" s="291"/>
    </row>
    <row r="40" spans="2:12" x14ac:dyDescent="0.25">
      <c r="B40" s="290"/>
      <c r="C40" s="291"/>
      <c r="D40" s="379" t="s">
        <v>116</v>
      </c>
      <c r="E40" s="133"/>
      <c r="F40" s="133"/>
      <c r="G40" s="104">
        <v>0.08</v>
      </c>
      <c r="H40" s="134"/>
      <c r="I40" s="105">
        <f t="shared" ref="I40:I44" si="3">(SUM(E40:G40))*H40</f>
        <v>0</v>
      </c>
      <c r="J40" s="291"/>
      <c r="K40" s="294"/>
      <c r="L40" s="291"/>
    </row>
    <row r="41" spans="2:12" x14ac:dyDescent="0.25">
      <c r="B41" s="290"/>
      <c r="C41" s="291"/>
      <c r="D41" s="379" t="s">
        <v>117</v>
      </c>
      <c r="E41" s="133"/>
      <c r="F41" s="133"/>
      <c r="G41" s="104">
        <v>0.08</v>
      </c>
      <c r="H41" s="134"/>
      <c r="I41" s="105">
        <f t="shared" si="3"/>
        <v>0</v>
      </c>
      <c r="J41" s="291"/>
      <c r="K41" s="294"/>
      <c r="L41" s="291"/>
    </row>
    <row r="42" spans="2:12" x14ac:dyDescent="0.25">
      <c r="B42" s="290"/>
      <c r="C42" s="291"/>
      <c r="D42" s="379" t="s">
        <v>117</v>
      </c>
      <c r="E42" s="133"/>
      <c r="F42" s="133"/>
      <c r="G42" s="104">
        <v>0.08</v>
      </c>
      <c r="H42" s="134"/>
      <c r="I42" s="105">
        <f t="shared" si="3"/>
        <v>0</v>
      </c>
      <c r="J42" s="291"/>
      <c r="K42" s="294"/>
      <c r="L42" s="291"/>
    </row>
    <row r="43" spans="2:12" x14ac:dyDescent="0.25">
      <c r="B43" s="290"/>
      <c r="C43" s="291"/>
      <c r="D43" s="379" t="s">
        <v>118</v>
      </c>
      <c r="E43" s="133"/>
      <c r="F43" s="133"/>
      <c r="G43" s="104">
        <v>0.08</v>
      </c>
      <c r="H43" s="134"/>
      <c r="I43" s="105">
        <f t="shared" si="3"/>
        <v>0</v>
      </c>
      <c r="J43" s="291"/>
      <c r="K43" s="294"/>
      <c r="L43" s="291"/>
    </row>
    <row r="44" spans="2:12" x14ac:dyDescent="0.25">
      <c r="B44" s="290"/>
      <c r="C44" s="291"/>
      <c r="D44" s="379" t="s">
        <v>118</v>
      </c>
      <c r="E44" s="133"/>
      <c r="F44" s="133"/>
      <c r="G44" s="104">
        <v>0.08</v>
      </c>
      <c r="H44" s="134"/>
      <c r="I44" s="105">
        <f t="shared" si="3"/>
        <v>0</v>
      </c>
      <c r="J44" s="291"/>
      <c r="K44" s="294"/>
      <c r="L44" s="291"/>
    </row>
    <row r="45" spans="2:12" x14ac:dyDescent="0.25">
      <c r="B45" s="290"/>
      <c r="C45" s="291"/>
      <c r="D45" s="616"/>
      <c r="E45" s="617"/>
      <c r="F45" s="617"/>
      <c r="G45" s="617"/>
      <c r="H45" s="617"/>
      <c r="I45" s="569"/>
      <c r="J45" s="291"/>
      <c r="K45" s="294"/>
      <c r="L45" s="291"/>
    </row>
    <row r="46" spans="2:12" ht="17.25" x14ac:dyDescent="0.3">
      <c r="B46" s="290"/>
      <c r="C46" s="291"/>
      <c r="D46" s="613" t="s">
        <v>214</v>
      </c>
      <c r="E46" s="614"/>
      <c r="F46" s="614"/>
      <c r="G46" s="614"/>
      <c r="H46" s="614"/>
      <c r="I46" s="615"/>
      <c r="J46" s="291"/>
      <c r="K46" s="294"/>
      <c r="L46" s="291"/>
    </row>
    <row r="47" spans="2:12" ht="60" x14ac:dyDescent="0.25">
      <c r="B47" s="290"/>
      <c r="C47" s="291"/>
      <c r="D47" s="376"/>
      <c r="E47" s="377" t="s">
        <v>134</v>
      </c>
      <c r="F47" s="378" t="s">
        <v>135</v>
      </c>
      <c r="G47" s="378" t="s">
        <v>145</v>
      </c>
      <c r="H47" s="378" t="s">
        <v>136</v>
      </c>
      <c r="I47" s="378" t="s">
        <v>137</v>
      </c>
      <c r="J47" s="291"/>
      <c r="K47" s="294"/>
      <c r="L47" s="291"/>
    </row>
    <row r="48" spans="2:12" x14ac:dyDescent="0.25">
      <c r="B48" s="290"/>
      <c r="C48" s="291"/>
      <c r="D48" s="379" t="s">
        <v>116</v>
      </c>
      <c r="E48" s="133"/>
      <c r="F48" s="133"/>
      <c r="G48" s="104">
        <v>0.08</v>
      </c>
      <c r="H48" s="134"/>
      <c r="I48" s="105">
        <f>(SUM(E48:G48))*H48</f>
        <v>0</v>
      </c>
      <c r="J48" s="291"/>
      <c r="K48" s="294"/>
      <c r="L48" s="291"/>
    </row>
    <row r="49" spans="2:12" x14ac:dyDescent="0.25">
      <c r="B49" s="290"/>
      <c r="C49" s="291"/>
      <c r="D49" s="379" t="s">
        <v>116</v>
      </c>
      <c r="E49" s="133"/>
      <c r="F49" s="133"/>
      <c r="G49" s="104">
        <v>0.08</v>
      </c>
      <c r="H49" s="134"/>
      <c r="I49" s="105">
        <f t="shared" ref="I49:I53" si="4">(SUM(E49:G49))*H49</f>
        <v>0</v>
      </c>
      <c r="J49" s="291"/>
      <c r="K49" s="294"/>
      <c r="L49" s="291"/>
    </row>
    <row r="50" spans="2:12" x14ac:dyDescent="0.25">
      <c r="B50" s="290"/>
      <c r="C50" s="291"/>
      <c r="D50" s="379" t="s">
        <v>117</v>
      </c>
      <c r="E50" s="133"/>
      <c r="F50" s="133"/>
      <c r="G50" s="104">
        <v>0.08</v>
      </c>
      <c r="H50" s="134"/>
      <c r="I50" s="105">
        <f t="shared" si="4"/>
        <v>0</v>
      </c>
      <c r="J50" s="291"/>
      <c r="K50" s="294"/>
      <c r="L50" s="291"/>
    </row>
    <row r="51" spans="2:12" x14ac:dyDescent="0.25">
      <c r="B51" s="290"/>
      <c r="C51" s="291"/>
      <c r="D51" s="379" t="s">
        <v>117</v>
      </c>
      <c r="E51" s="133"/>
      <c r="F51" s="133"/>
      <c r="G51" s="104">
        <v>0.08</v>
      </c>
      <c r="H51" s="134"/>
      <c r="I51" s="105">
        <f t="shared" si="4"/>
        <v>0</v>
      </c>
      <c r="J51" s="291"/>
      <c r="K51" s="294"/>
      <c r="L51" s="291"/>
    </row>
    <row r="52" spans="2:12" x14ac:dyDescent="0.25">
      <c r="B52" s="290"/>
      <c r="C52" s="291"/>
      <c r="D52" s="379" t="s">
        <v>118</v>
      </c>
      <c r="E52" s="133"/>
      <c r="F52" s="133"/>
      <c r="G52" s="104">
        <v>0.08</v>
      </c>
      <c r="H52" s="134"/>
      <c r="I52" s="105">
        <f t="shared" si="4"/>
        <v>0</v>
      </c>
      <c r="J52" s="291"/>
      <c r="K52" s="294"/>
      <c r="L52" s="291"/>
    </row>
    <row r="53" spans="2:12" x14ac:dyDescent="0.25">
      <c r="B53" s="290"/>
      <c r="C53" s="291"/>
      <c r="D53" s="379" t="s">
        <v>118</v>
      </c>
      <c r="E53" s="133"/>
      <c r="F53" s="133"/>
      <c r="G53" s="104">
        <v>0.08</v>
      </c>
      <c r="H53" s="134"/>
      <c r="I53" s="105">
        <f t="shared" si="4"/>
        <v>0</v>
      </c>
      <c r="J53" s="291"/>
      <c r="K53" s="294"/>
      <c r="L53" s="291"/>
    </row>
    <row r="54" spans="2:12" x14ac:dyDescent="0.25">
      <c r="B54" s="290"/>
      <c r="C54" s="291"/>
      <c r="D54" s="616"/>
      <c r="E54" s="617"/>
      <c r="F54" s="617"/>
      <c r="G54" s="617"/>
      <c r="H54" s="617"/>
      <c r="I54" s="569"/>
      <c r="J54" s="291"/>
      <c r="K54" s="294"/>
      <c r="L54" s="291"/>
    </row>
    <row r="55" spans="2:12" ht="17.25" x14ac:dyDescent="0.3">
      <c r="B55" s="290"/>
      <c r="C55" s="291"/>
      <c r="D55" s="613" t="s">
        <v>215</v>
      </c>
      <c r="E55" s="614"/>
      <c r="F55" s="614"/>
      <c r="G55" s="614"/>
      <c r="H55" s="614"/>
      <c r="I55" s="615"/>
      <c r="J55" s="291"/>
      <c r="K55" s="294"/>
      <c r="L55" s="291"/>
    </row>
    <row r="56" spans="2:12" ht="60" x14ac:dyDescent="0.25">
      <c r="B56" s="290"/>
      <c r="C56" s="291"/>
      <c r="D56" s="655" t="s">
        <v>144</v>
      </c>
      <c r="E56" s="656"/>
      <c r="F56" s="378" t="s">
        <v>138</v>
      </c>
      <c r="G56" s="378" t="s">
        <v>145</v>
      </c>
      <c r="H56" s="378" t="s">
        <v>139</v>
      </c>
      <c r="I56" s="378" t="s">
        <v>140</v>
      </c>
      <c r="J56" s="291"/>
      <c r="K56" s="294"/>
      <c r="L56" s="291"/>
    </row>
    <row r="57" spans="2:12" x14ac:dyDescent="0.25">
      <c r="B57" s="290"/>
      <c r="C57" s="291"/>
      <c r="D57" s="379" t="s">
        <v>116</v>
      </c>
      <c r="E57" s="577"/>
      <c r="F57" s="133"/>
      <c r="G57" s="104">
        <v>0.08</v>
      </c>
      <c r="H57" s="134"/>
      <c r="I57" s="105">
        <f>(SUM(F57:G57))*H57</f>
        <v>0</v>
      </c>
      <c r="J57" s="291"/>
      <c r="K57" s="294"/>
      <c r="L57" s="291"/>
    </row>
    <row r="58" spans="2:12" x14ac:dyDescent="0.25">
      <c r="B58" s="290"/>
      <c r="C58" s="291"/>
      <c r="D58" s="379" t="s">
        <v>116</v>
      </c>
      <c r="E58" s="551"/>
      <c r="F58" s="133"/>
      <c r="G58" s="104">
        <v>0.08</v>
      </c>
      <c r="H58" s="134"/>
      <c r="I58" s="105">
        <f t="shared" ref="I58:I62" si="5">(SUM(F58:G58))*H58</f>
        <v>0</v>
      </c>
      <c r="J58" s="291"/>
      <c r="K58" s="294"/>
      <c r="L58" s="291"/>
    </row>
    <row r="59" spans="2:12" x14ac:dyDescent="0.25">
      <c r="B59" s="290"/>
      <c r="C59" s="291"/>
      <c r="D59" s="379" t="s">
        <v>117</v>
      </c>
      <c r="E59" s="551"/>
      <c r="F59" s="133"/>
      <c r="G59" s="104">
        <v>0.08</v>
      </c>
      <c r="H59" s="134"/>
      <c r="I59" s="105">
        <f t="shared" si="5"/>
        <v>0</v>
      </c>
      <c r="J59" s="291"/>
      <c r="K59" s="294"/>
      <c r="L59" s="291"/>
    </row>
    <row r="60" spans="2:12" x14ac:dyDescent="0.25">
      <c r="B60" s="290"/>
      <c r="C60" s="291"/>
      <c r="D60" s="379" t="s">
        <v>117</v>
      </c>
      <c r="E60" s="551"/>
      <c r="F60" s="133"/>
      <c r="G60" s="104">
        <v>0.08</v>
      </c>
      <c r="H60" s="134"/>
      <c r="I60" s="105">
        <f t="shared" si="5"/>
        <v>0</v>
      </c>
      <c r="J60" s="291"/>
      <c r="K60" s="294"/>
      <c r="L60" s="291"/>
    </row>
    <row r="61" spans="2:12" x14ac:dyDescent="0.25">
      <c r="B61" s="290"/>
      <c r="C61" s="291"/>
      <c r="D61" s="379" t="s">
        <v>118</v>
      </c>
      <c r="E61" s="551"/>
      <c r="F61" s="133"/>
      <c r="G61" s="104">
        <v>0.08</v>
      </c>
      <c r="H61" s="134"/>
      <c r="I61" s="105">
        <f t="shared" si="5"/>
        <v>0</v>
      </c>
      <c r="J61" s="291"/>
      <c r="K61" s="294"/>
      <c r="L61" s="291"/>
    </row>
    <row r="62" spans="2:12" x14ac:dyDescent="0.25">
      <c r="B62" s="290"/>
      <c r="C62" s="291"/>
      <c r="D62" s="379" t="s">
        <v>118</v>
      </c>
      <c r="E62" s="552"/>
      <c r="F62" s="133"/>
      <c r="G62" s="104">
        <v>0.08</v>
      </c>
      <c r="H62" s="134"/>
      <c r="I62" s="105">
        <f t="shared" si="5"/>
        <v>0</v>
      </c>
      <c r="J62" s="291"/>
      <c r="K62" s="294"/>
      <c r="L62" s="291"/>
    </row>
    <row r="63" spans="2:12" x14ac:dyDescent="0.25">
      <c r="B63" s="290"/>
      <c r="C63" s="291"/>
      <c r="D63" s="618"/>
      <c r="E63" s="619"/>
      <c r="F63" s="619"/>
      <c r="G63" s="619"/>
      <c r="H63" s="619"/>
      <c r="I63" s="620"/>
      <c r="J63" s="291"/>
      <c r="K63" s="294"/>
      <c r="L63" s="291"/>
    </row>
    <row r="64" spans="2:12" x14ac:dyDescent="0.25">
      <c r="B64" s="290"/>
      <c r="C64" s="291"/>
      <c r="D64" s="652"/>
      <c r="E64" s="653"/>
      <c r="F64" s="653"/>
      <c r="G64" s="653"/>
      <c r="H64" s="653"/>
      <c r="I64" s="654"/>
      <c r="J64" s="291"/>
      <c r="K64" s="294"/>
      <c r="L64" s="291"/>
    </row>
    <row r="65" spans="2:12" ht="33" customHeight="1" x14ac:dyDescent="0.3">
      <c r="B65" s="290"/>
      <c r="C65" s="291"/>
      <c r="D65" s="633" t="s">
        <v>141</v>
      </c>
      <c r="E65" s="634"/>
      <c r="F65" s="634"/>
      <c r="G65" s="634"/>
      <c r="H65" s="635"/>
      <c r="I65" s="103">
        <f>SUM(I57:I62)+SUM(I48:I53)+SUM(I39:I44)</f>
        <v>0</v>
      </c>
      <c r="J65" s="291"/>
      <c r="K65" s="294"/>
      <c r="L65" s="291"/>
    </row>
    <row r="66" spans="2:12" ht="16.5" customHeight="1" x14ac:dyDescent="0.25">
      <c r="B66" s="290"/>
      <c r="C66" s="291"/>
      <c r="D66" s="382"/>
      <c r="E66" s="382"/>
      <c r="F66" s="382"/>
      <c r="G66" s="382"/>
      <c r="H66" s="382"/>
      <c r="I66" s="201"/>
      <c r="J66" s="291"/>
      <c r="K66" s="294"/>
      <c r="L66" s="291"/>
    </row>
    <row r="67" spans="2:12" ht="28.5" x14ac:dyDescent="0.45">
      <c r="B67" s="290"/>
      <c r="C67" s="291"/>
      <c r="D67" s="639" t="s">
        <v>285</v>
      </c>
      <c r="E67" s="639"/>
      <c r="F67" s="639"/>
      <c r="G67" s="639"/>
      <c r="H67" s="639"/>
      <c r="I67" s="639"/>
      <c r="J67" s="291"/>
      <c r="K67" s="294"/>
      <c r="L67" s="291"/>
    </row>
    <row r="68" spans="2:12" ht="35.25" customHeight="1" x14ac:dyDescent="0.25">
      <c r="B68" s="290"/>
      <c r="C68" s="291"/>
      <c r="D68" s="383"/>
      <c r="E68" s="383" t="s">
        <v>287</v>
      </c>
      <c r="F68" s="642" t="s">
        <v>286</v>
      </c>
      <c r="G68" s="643"/>
      <c r="H68" s="384" t="s">
        <v>288</v>
      </c>
      <c r="I68" s="202" t="s">
        <v>289</v>
      </c>
      <c r="J68" s="291"/>
      <c r="K68" s="294"/>
      <c r="L68" s="291"/>
    </row>
    <row r="69" spans="2:12" ht="15.75" customHeight="1" x14ac:dyDescent="0.25">
      <c r="B69" s="290"/>
      <c r="C69" s="291"/>
      <c r="D69" s="385" t="s">
        <v>290</v>
      </c>
      <c r="E69" s="386"/>
      <c r="F69" s="640"/>
      <c r="G69" s="641"/>
      <c r="H69" s="203"/>
      <c r="I69" s="105">
        <f>F69*H69</f>
        <v>0</v>
      </c>
      <c r="J69" s="291"/>
      <c r="K69" s="294"/>
      <c r="L69" s="291"/>
    </row>
    <row r="70" spans="2:12" ht="15" customHeight="1" x14ac:dyDescent="0.25">
      <c r="B70" s="290"/>
      <c r="C70" s="291"/>
      <c r="D70" s="385" t="s">
        <v>291</v>
      </c>
      <c r="E70" s="203"/>
      <c r="F70" s="640"/>
      <c r="G70" s="641"/>
      <c r="H70" s="203"/>
      <c r="I70" s="105">
        <f>(SUM(E70:G70)*H70)</f>
        <v>0</v>
      </c>
      <c r="J70" s="291"/>
      <c r="K70" s="294"/>
      <c r="L70" s="291"/>
    </row>
    <row r="71" spans="2:12" ht="15" customHeight="1" x14ac:dyDescent="0.25">
      <c r="B71" s="290"/>
      <c r="C71" s="291"/>
      <c r="D71" s="385" t="s">
        <v>292</v>
      </c>
      <c r="E71" s="203"/>
      <c r="F71" s="640"/>
      <c r="G71" s="641"/>
      <c r="H71" s="203"/>
      <c r="I71" s="105">
        <f>(SUM(E71:G71)*H71)</f>
        <v>0</v>
      </c>
      <c r="J71" s="291"/>
      <c r="K71" s="294"/>
      <c r="L71" s="291"/>
    </row>
    <row r="72" spans="2:12" ht="15.75" customHeight="1" x14ac:dyDescent="0.25">
      <c r="B72" s="290"/>
      <c r="C72" s="291"/>
      <c r="D72" s="647"/>
      <c r="E72" s="648"/>
      <c r="F72" s="648"/>
      <c r="G72" s="648"/>
      <c r="H72" s="648"/>
      <c r="I72" s="649"/>
      <c r="J72" s="291"/>
      <c r="K72" s="294"/>
      <c r="L72" s="291"/>
    </row>
    <row r="73" spans="2:12" ht="32.25" customHeight="1" x14ac:dyDescent="0.3">
      <c r="B73" s="290"/>
      <c r="C73" s="291"/>
      <c r="D73" s="633" t="s">
        <v>293</v>
      </c>
      <c r="E73" s="634"/>
      <c r="F73" s="634"/>
      <c r="G73" s="634"/>
      <c r="H73" s="635"/>
      <c r="I73" s="103">
        <f>SUM(I69:I71)</f>
        <v>0</v>
      </c>
      <c r="J73" s="291"/>
      <c r="K73" s="294"/>
      <c r="L73" s="291"/>
    </row>
    <row r="74" spans="2:12" ht="14.25" customHeight="1" x14ac:dyDescent="0.3">
      <c r="B74" s="290"/>
      <c r="C74" s="291"/>
      <c r="D74" s="387"/>
      <c r="E74" s="387"/>
      <c r="F74" s="387"/>
      <c r="G74" s="387"/>
      <c r="H74" s="387"/>
      <c r="I74" s="204"/>
      <c r="J74" s="291"/>
      <c r="K74" s="294"/>
      <c r="L74" s="291"/>
    </row>
    <row r="75" spans="2:12" ht="28.5" customHeight="1" x14ac:dyDescent="0.45">
      <c r="B75" s="290"/>
      <c r="C75" s="291"/>
      <c r="D75" s="650" t="s">
        <v>294</v>
      </c>
      <c r="E75" s="651"/>
      <c r="F75" s="651"/>
      <c r="G75" s="651"/>
      <c r="H75" s="651"/>
      <c r="I75" s="651"/>
      <c r="J75" s="291"/>
      <c r="K75" s="294"/>
      <c r="L75" s="291"/>
    </row>
    <row r="76" spans="2:12" ht="30" customHeight="1" x14ac:dyDescent="0.25">
      <c r="B76" s="290"/>
      <c r="C76" s="291"/>
      <c r="D76" s="383"/>
      <c r="E76" s="383" t="s">
        <v>295</v>
      </c>
      <c r="F76" s="642" t="s">
        <v>286</v>
      </c>
      <c r="G76" s="643"/>
      <c r="H76" s="384" t="s">
        <v>296</v>
      </c>
      <c r="I76" s="205" t="s">
        <v>297</v>
      </c>
      <c r="J76" s="291"/>
      <c r="K76" s="294"/>
      <c r="L76" s="291"/>
    </row>
    <row r="77" spans="2:12" ht="15" customHeight="1" x14ac:dyDescent="0.25">
      <c r="B77" s="290"/>
      <c r="C77" s="291"/>
      <c r="D77" s="385" t="s">
        <v>290</v>
      </c>
      <c r="E77" s="386"/>
      <c r="F77" s="640"/>
      <c r="G77" s="641"/>
      <c r="H77" s="203"/>
      <c r="I77" s="105">
        <f>F77*H77</f>
        <v>0</v>
      </c>
      <c r="J77" s="291"/>
      <c r="K77" s="294"/>
      <c r="L77" s="291"/>
    </row>
    <row r="78" spans="2:12" ht="14.25" customHeight="1" x14ac:dyDescent="0.25">
      <c r="B78" s="290"/>
      <c r="C78" s="291"/>
      <c r="D78" s="385" t="s">
        <v>291</v>
      </c>
      <c r="E78" s="203"/>
      <c r="F78" s="640"/>
      <c r="G78" s="641"/>
      <c r="H78" s="203"/>
      <c r="I78" s="105">
        <f>(SUM(E78:G78)*H78)</f>
        <v>0</v>
      </c>
      <c r="J78" s="291"/>
      <c r="K78" s="294"/>
      <c r="L78" s="291"/>
    </row>
    <row r="79" spans="2:12" ht="14.25" customHeight="1" x14ac:dyDescent="0.25">
      <c r="B79" s="290"/>
      <c r="C79" s="291"/>
      <c r="D79" s="385" t="s">
        <v>292</v>
      </c>
      <c r="E79" s="203"/>
      <c r="F79" s="640"/>
      <c r="G79" s="641"/>
      <c r="H79" s="203"/>
      <c r="I79" s="105">
        <f>(SUM(E79:G79)*H79)</f>
        <v>0</v>
      </c>
      <c r="J79" s="291"/>
      <c r="K79" s="294"/>
      <c r="L79" s="291"/>
    </row>
    <row r="80" spans="2:12" ht="14.25" customHeight="1" x14ac:dyDescent="0.25">
      <c r="B80" s="290"/>
      <c r="C80" s="291"/>
      <c r="D80" s="647"/>
      <c r="E80" s="648"/>
      <c r="F80" s="648"/>
      <c r="G80" s="648"/>
      <c r="H80" s="648"/>
      <c r="I80" s="649"/>
      <c r="J80" s="291"/>
      <c r="K80" s="294"/>
      <c r="L80" s="291"/>
    </row>
    <row r="81" spans="2:12" ht="38.25" customHeight="1" x14ac:dyDescent="0.3">
      <c r="B81" s="290"/>
      <c r="C81" s="291"/>
      <c r="D81" s="633" t="s">
        <v>303</v>
      </c>
      <c r="E81" s="634"/>
      <c r="F81" s="634"/>
      <c r="G81" s="634"/>
      <c r="H81" s="635"/>
      <c r="I81" s="103">
        <f>SUM(I77:I79)</f>
        <v>0</v>
      </c>
      <c r="J81" s="291"/>
      <c r="K81" s="294"/>
      <c r="L81" s="291"/>
    </row>
    <row r="82" spans="2:12" ht="15" customHeight="1" x14ac:dyDescent="0.25">
      <c r="B82" s="290"/>
      <c r="C82" s="291"/>
      <c r="D82" s="570"/>
      <c r="E82" s="570"/>
      <c r="F82" s="570"/>
      <c r="G82" s="570"/>
      <c r="H82" s="570"/>
      <c r="I82" s="570"/>
      <c r="J82" s="291"/>
      <c r="K82" s="294"/>
      <c r="L82" s="291"/>
    </row>
    <row r="83" spans="2:12" ht="15" customHeight="1" x14ac:dyDescent="0.25">
      <c r="B83" s="290"/>
      <c r="C83" s="291"/>
      <c r="D83" s="570"/>
      <c r="E83" s="570"/>
      <c r="F83" s="570"/>
      <c r="G83" s="570"/>
      <c r="H83" s="570"/>
      <c r="I83" s="570"/>
      <c r="J83" s="291"/>
      <c r="K83" s="294"/>
      <c r="L83" s="291"/>
    </row>
    <row r="84" spans="2:12" x14ac:dyDescent="0.25">
      <c r="B84" s="290"/>
      <c r="C84" s="291"/>
      <c r="D84" s="570"/>
      <c r="E84" s="570"/>
      <c r="F84" s="570"/>
      <c r="G84" s="570"/>
      <c r="H84" s="570"/>
      <c r="I84" s="570"/>
      <c r="J84" s="291"/>
      <c r="K84" s="294"/>
      <c r="L84" s="291"/>
    </row>
    <row r="85" spans="2:12" ht="19.5" x14ac:dyDescent="0.25">
      <c r="B85" s="290"/>
      <c r="C85" s="291"/>
      <c r="D85" s="626" t="s">
        <v>142</v>
      </c>
      <c r="E85" s="626"/>
      <c r="F85" s="626"/>
      <c r="G85" s="626"/>
      <c r="H85" s="626"/>
      <c r="I85" s="106">
        <f>I34+I65+I73+I81</f>
        <v>0</v>
      </c>
      <c r="J85" s="291"/>
      <c r="K85" s="294"/>
      <c r="L85" s="291"/>
    </row>
    <row r="86" spans="2:12" ht="19.5" x14ac:dyDescent="0.25">
      <c r="B86" s="290"/>
      <c r="C86" s="291"/>
      <c r="D86" s="388"/>
      <c r="E86" s="388"/>
      <c r="F86" s="388"/>
      <c r="G86" s="388"/>
      <c r="H86" s="388"/>
      <c r="I86" s="389"/>
      <c r="J86" s="291"/>
      <c r="K86" s="294"/>
      <c r="L86" s="291"/>
    </row>
    <row r="87" spans="2:12" ht="15.75" thickBot="1" x14ac:dyDescent="0.3">
      <c r="B87" s="335"/>
      <c r="C87" s="336"/>
      <c r="D87" s="336"/>
      <c r="E87" s="336"/>
      <c r="F87" s="336"/>
      <c r="G87" s="336"/>
      <c r="H87" s="336"/>
      <c r="I87" s="336"/>
      <c r="J87" s="336"/>
      <c r="K87" s="364"/>
    </row>
    <row r="88" spans="2:12" x14ac:dyDescent="0.25">
      <c r="B88" s="291"/>
      <c r="C88" s="291"/>
      <c r="D88" s="291"/>
      <c r="E88" s="291"/>
      <c r="F88" s="291"/>
      <c r="G88" s="291"/>
      <c r="H88" s="291"/>
      <c r="I88" s="291"/>
      <c r="J88" s="291"/>
      <c r="K88" s="291"/>
    </row>
    <row r="89" spans="2:12" x14ac:dyDescent="0.25">
      <c r="B89" s="291"/>
      <c r="C89" s="291"/>
      <c r="D89" s="291"/>
      <c r="E89" s="291"/>
      <c r="F89" s="291"/>
      <c r="G89" s="291"/>
      <c r="H89" s="291"/>
      <c r="I89" s="291"/>
      <c r="J89" s="291"/>
      <c r="K89" s="291"/>
    </row>
    <row r="90" spans="2:12" x14ac:dyDescent="0.25"/>
  </sheetData>
  <sheetProtection sheet="1" selectLockedCells="1"/>
  <mergeCells count="59">
    <mergeCell ref="D54:I54"/>
    <mergeCell ref="D63:I64"/>
    <mergeCell ref="D56:E56"/>
    <mergeCell ref="F27:G27"/>
    <mergeCell ref="D55:I55"/>
    <mergeCell ref="D81:H81"/>
    <mergeCell ref="D72:I72"/>
    <mergeCell ref="D73:H73"/>
    <mergeCell ref="D75:I75"/>
    <mergeCell ref="F76:G76"/>
    <mergeCell ref="F77:G77"/>
    <mergeCell ref="F78:G78"/>
    <mergeCell ref="F79:G79"/>
    <mergeCell ref="D80:I80"/>
    <mergeCell ref="D6:I6"/>
    <mergeCell ref="D36:I36"/>
    <mergeCell ref="D67:I67"/>
    <mergeCell ref="F71:G71"/>
    <mergeCell ref="F70:G70"/>
    <mergeCell ref="F69:G69"/>
    <mergeCell ref="F68:G68"/>
    <mergeCell ref="D34:H34"/>
    <mergeCell ref="F20:G20"/>
    <mergeCell ref="F18:G18"/>
    <mergeCell ref="F23:G23"/>
    <mergeCell ref="E27:E32"/>
    <mergeCell ref="F32:G32"/>
    <mergeCell ref="F30:G30"/>
    <mergeCell ref="F28:G28"/>
    <mergeCell ref="F22:G22"/>
    <mergeCell ref="C4:J4"/>
    <mergeCell ref="B1:K1"/>
    <mergeCell ref="D85:H85"/>
    <mergeCell ref="F14:G14"/>
    <mergeCell ref="F12:G12"/>
    <mergeCell ref="F19:G19"/>
    <mergeCell ref="F21:G21"/>
    <mergeCell ref="F13:G13"/>
    <mergeCell ref="F11:G11"/>
    <mergeCell ref="F9:G9"/>
    <mergeCell ref="D82:I84"/>
    <mergeCell ref="E57:E62"/>
    <mergeCell ref="F8:G8"/>
    <mergeCell ref="F17:G17"/>
    <mergeCell ref="F26:G26"/>
    <mergeCell ref="D65:H65"/>
    <mergeCell ref="D7:I7"/>
    <mergeCell ref="D16:I16"/>
    <mergeCell ref="D25:I25"/>
    <mergeCell ref="D37:I37"/>
    <mergeCell ref="D46:I46"/>
    <mergeCell ref="D15:I15"/>
    <mergeCell ref="D24:I24"/>
    <mergeCell ref="D33:I33"/>
    <mergeCell ref="D45:I45"/>
    <mergeCell ref="D26:E26"/>
    <mergeCell ref="F29:G29"/>
    <mergeCell ref="F31:G31"/>
    <mergeCell ref="F10:G10"/>
  </mergeCells>
  <pageMargins left="0.7" right="0.7" top="0.75" bottom="0.75" header="0.3" footer="0.3"/>
  <pageSetup scale="52"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8"/>
  <sheetViews>
    <sheetView showGridLines="0" zoomScaleNormal="100" workbookViewId="0">
      <selection activeCell="C2" sqref="C2:D2"/>
    </sheetView>
  </sheetViews>
  <sheetFormatPr defaultColWidth="0" defaultRowHeight="15" zeroHeight="1" x14ac:dyDescent="0.25"/>
  <cols>
    <col min="1" max="1" width="8.85546875" style="170" customWidth="1"/>
    <col min="2" max="2" width="66" style="170" bestFit="1" customWidth="1"/>
    <col min="3" max="3" width="18.42578125" style="170" customWidth="1"/>
    <col min="4" max="4" width="14.7109375" style="170" customWidth="1"/>
    <col min="5" max="13" width="8.85546875" style="170" customWidth="1"/>
    <col min="14" max="16384" width="8.85546875" style="170" hidden="1"/>
  </cols>
  <sheetData>
    <row r="1" spans="2:12" ht="69" customHeight="1" thickBot="1" x14ac:dyDescent="0.3"/>
    <row r="2" spans="2:12" customFormat="1" ht="19.5" thickBot="1" x14ac:dyDescent="0.35">
      <c r="B2" s="398" t="s">
        <v>346</v>
      </c>
      <c r="C2" s="659"/>
      <c r="D2" s="660"/>
    </row>
    <row r="3" spans="2:12" ht="27" customHeight="1" thickBot="1" x14ac:dyDescent="0.3">
      <c r="B3" s="87" t="s">
        <v>196</v>
      </c>
      <c r="C3" s="88"/>
      <c r="D3" s="89"/>
    </row>
    <row r="4" spans="2:12" ht="32.25" customHeight="1" x14ac:dyDescent="0.25">
      <c r="B4" s="90" t="s">
        <v>197</v>
      </c>
      <c r="C4" s="91"/>
      <c r="D4" s="92"/>
      <c r="G4" s="661" t="s">
        <v>198</v>
      </c>
      <c r="H4" s="662"/>
      <c r="I4" s="662"/>
      <c r="J4" s="662"/>
      <c r="K4" s="662"/>
      <c r="L4" s="663"/>
    </row>
    <row r="5" spans="2:12" ht="33.75" customHeight="1" x14ac:dyDescent="0.25">
      <c r="B5" s="93" t="s">
        <v>32</v>
      </c>
      <c r="C5" s="94">
        <f>('1. Breakfast Fillable'!H336+'2. Lunch Fillable'!H329)</f>
        <v>0</v>
      </c>
      <c r="D5" s="92"/>
      <c r="G5" s="664" t="s">
        <v>199</v>
      </c>
      <c r="H5" s="665"/>
      <c r="I5" s="665"/>
      <c r="J5" s="665"/>
      <c r="K5" s="665"/>
      <c r="L5" s="666"/>
    </row>
    <row r="6" spans="2:12" ht="33.75" customHeight="1" x14ac:dyDescent="0.25">
      <c r="B6" s="93" t="s">
        <v>200</v>
      </c>
      <c r="C6" s="94">
        <f>('1. Breakfast Fillable'!H162+'2. Lunch Fillable'!H155+'3. A la Carte Fillable'!I29)</f>
        <v>0</v>
      </c>
      <c r="D6" s="92"/>
      <c r="G6" s="664"/>
      <c r="H6" s="665"/>
      <c r="I6" s="665"/>
      <c r="J6" s="665"/>
      <c r="K6" s="665"/>
      <c r="L6" s="666"/>
    </row>
    <row r="7" spans="2:12" ht="33.75" customHeight="1" x14ac:dyDescent="0.25">
      <c r="B7" s="93" t="s">
        <v>201</v>
      </c>
      <c r="C7" s="95">
        <f>C5+C6</f>
        <v>0</v>
      </c>
      <c r="D7" s="92"/>
      <c r="G7" s="664"/>
      <c r="H7" s="665"/>
      <c r="I7" s="665"/>
      <c r="J7" s="665"/>
      <c r="K7" s="665"/>
      <c r="L7" s="666"/>
    </row>
    <row r="8" spans="2:12" ht="33" customHeight="1" x14ac:dyDescent="0.25">
      <c r="B8" s="93" t="s">
        <v>202</v>
      </c>
      <c r="C8" s="94">
        <f>('1. Breakfast Fillable'!L162+'2. Lunch Fillable'!L155+'3. A la Carte Fillable'!J29)</f>
        <v>0</v>
      </c>
      <c r="D8" s="92"/>
      <c r="G8" s="664"/>
      <c r="H8" s="665"/>
      <c r="I8" s="665"/>
      <c r="J8" s="665"/>
      <c r="K8" s="665"/>
      <c r="L8" s="666"/>
    </row>
    <row r="9" spans="2:12" ht="30" customHeight="1" x14ac:dyDescent="0.25">
      <c r="B9" s="93" t="s">
        <v>203</v>
      </c>
      <c r="C9" s="94">
        <f>C8+'4. Program Food Revenue'!I85</f>
        <v>0</v>
      </c>
      <c r="D9" s="92"/>
      <c r="G9" s="664" t="s">
        <v>204</v>
      </c>
      <c r="H9" s="665"/>
      <c r="I9" s="665"/>
      <c r="J9" s="665"/>
      <c r="K9" s="665"/>
      <c r="L9" s="666"/>
    </row>
    <row r="10" spans="2:12" x14ac:dyDescent="0.25">
      <c r="B10" s="93"/>
      <c r="C10" s="91"/>
      <c r="D10" s="92"/>
      <c r="G10" s="664"/>
      <c r="H10" s="665"/>
      <c r="I10" s="665"/>
      <c r="J10" s="665"/>
      <c r="K10" s="665"/>
      <c r="L10" s="666"/>
    </row>
    <row r="11" spans="2:12" ht="24" customHeight="1" x14ac:dyDescent="0.25">
      <c r="B11" s="93"/>
      <c r="C11" s="91"/>
      <c r="D11" s="92"/>
      <c r="G11" s="664"/>
      <c r="H11" s="665"/>
      <c r="I11" s="665"/>
      <c r="J11" s="665"/>
      <c r="K11" s="665"/>
      <c r="L11" s="666"/>
    </row>
    <row r="12" spans="2:12" ht="28.5" customHeight="1" x14ac:dyDescent="0.25">
      <c r="B12" s="93" t="s">
        <v>205</v>
      </c>
      <c r="C12" s="96">
        <f>IF(C7=0,0,(C6/C7))</f>
        <v>0</v>
      </c>
      <c r="D12" s="92"/>
      <c r="G12" s="667" t="s">
        <v>206</v>
      </c>
      <c r="H12" s="668"/>
      <c r="I12" s="668"/>
      <c r="J12" s="668"/>
      <c r="K12" s="668"/>
      <c r="L12" s="669"/>
    </row>
    <row r="13" spans="2:12" x14ac:dyDescent="0.25">
      <c r="B13" s="93"/>
      <c r="C13" s="91"/>
      <c r="D13" s="92"/>
      <c r="G13" s="667"/>
      <c r="H13" s="668"/>
      <c r="I13" s="668"/>
      <c r="J13" s="668"/>
      <c r="K13" s="668"/>
      <c r="L13" s="669"/>
    </row>
    <row r="14" spans="2:12" ht="24.75" customHeight="1" x14ac:dyDescent="0.25">
      <c r="B14" s="93" t="s">
        <v>207</v>
      </c>
      <c r="C14" s="95">
        <f>C12*C9</f>
        <v>0</v>
      </c>
      <c r="D14" s="92"/>
      <c r="G14" s="667"/>
      <c r="H14" s="668"/>
      <c r="I14" s="668"/>
      <c r="J14" s="668"/>
      <c r="K14" s="668"/>
      <c r="L14" s="669"/>
    </row>
    <row r="15" spans="2:12" x14ac:dyDescent="0.25">
      <c r="B15" s="93"/>
      <c r="C15" s="91"/>
      <c r="D15" s="92"/>
      <c r="G15" s="667" t="s">
        <v>208</v>
      </c>
      <c r="H15" s="668"/>
      <c r="I15" s="668"/>
      <c r="J15" s="668"/>
      <c r="K15" s="668"/>
      <c r="L15" s="669"/>
    </row>
    <row r="16" spans="2:12" ht="15.75" thickBot="1" x14ac:dyDescent="0.3">
      <c r="B16" s="97" t="s">
        <v>209</v>
      </c>
      <c r="C16" s="98">
        <f>IF((C14-C8)&lt;0,0,C14-C8)</f>
        <v>0</v>
      </c>
      <c r="D16" s="99"/>
      <c r="G16" s="670"/>
      <c r="H16" s="671"/>
      <c r="I16" s="671"/>
      <c r="J16" s="671"/>
      <c r="K16" s="671"/>
      <c r="L16" s="672"/>
    </row>
    <row r="17" x14ac:dyDescent="0.25"/>
    <row r="18" x14ac:dyDescent="0.25"/>
  </sheetData>
  <sheetProtection sheet="1"/>
  <mergeCells count="6">
    <mergeCell ref="G15:L16"/>
    <mergeCell ref="C2:D2"/>
    <mergeCell ref="G4:L4"/>
    <mergeCell ref="G5:L8"/>
    <mergeCell ref="G9:L11"/>
    <mergeCell ref="G12:L14"/>
  </mergeCells>
  <hyperlinks>
    <hyperlink ref="B10" location="'Nonprogram Food Revenue Tool'!B64" display="Total Revenue" xr:uid="{00000000-0004-0000-0800-000000000000}"/>
    <hyperlink ref="B8" location="'Nonprogram Food Revenue Tool'!B62" display="Total Food Costs" xr:uid="{00000000-0004-0000-0800-000001000000}"/>
    <hyperlink ref="B9" location="'Nonprogram Food Revenue Tool'!B63" display="Total Nonprogram Food Revenue" xr:uid="{00000000-0004-0000-0800-000002000000}"/>
    <hyperlink ref="B7" location="'Nonprogram Food Revenue Tool'!B61" display="Cost of Nonprogram Food" xr:uid="{00000000-0004-0000-0800-000003000000}"/>
    <hyperlink ref="B5" location="'Nonprogram Food Revenue Tool'!B60" display="Cost for Reimbursable Meal Food" xr:uid="{00000000-0004-0000-0800-000004000000}"/>
    <hyperlink ref="B6" location="'Nonprogram Food Revenue Tool'!B60" display="Cost for Reimbursable Meal Food" xr:uid="{00000000-0004-0000-0800-000005000000}"/>
  </hyperlink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24"/>
  <sheetViews>
    <sheetView showGridLines="0" zoomScaleNormal="100" workbookViewId="0">
      <selection activeCell="B3" sqref="B3:H3"/>
    </sheetView>
  </sheetViews>
  <sheetFormatPr defaultColWidth="0" defaultRowHeight="15" customHeight="1" zeroHeight="1" x14ac:dyDescent="0.25"/>
  <cols>
    <col min="1" max="1" width="9.140625" customWidth="1"/>
    <col min="2" max="2" width="19.7109375" bestFit="1" customWidth="1"/>
    <col min="3" max="3" width="10.140625" bestFit="1" customWidth="1"/>
    <col min="4" max="6" width="9.140625" customWidth="1"/>
    <col min="7" max="7" width="6.42578125" bestFit="1" customWidth="1"/>
    <col min="8" max="9" width="11.7109375" customWidth="1"/>
    <col min="10" max="10" width="4.5703125" customWidth="1"/>
    <col min="11" max="11" width="17.140625" customWidth="1"/>
    <col min="12" max="12" width="9.140625" customWidth="1"/>
    <col min="13" max="13" width="6.42578125" bestFit="1" customWidth="1"/>
    <col min="14" max="15" width="9.140625" customWidth="1"/>
    <col min="16" max="16" width="5.7109375" customWidth="1"/>
    <col min="17" max="17" width="9.42578125" customWidth="1"/>
    <col min="18" max="18" width="9.140625" customWidth="1"/>
    <col min="19" max="19" width="24.7109375" bestFit="1" customWidth="1"/>
    <col min="20" max="20" width="9.140625" customWidth="1"/>
    <col min="21" max="16384" width="9.140625" hidden="1"/>
  </cols>
  <sheetData>
    <row r="1" spans="2:15" x14ac:dyDescent="0.25"/>
    <row r="2" spans="2:15" x14ac:dyDescent="0.25"/>
    <row r="3" spans="2:15" ht="17.25" x14ac:dyDescent="0.3">
      <c r="B3" s="673" t="s">
        <v>224</v>
      </c>
      <c r="C3" s="673"/>
      <c r="D3" s="673"/>
      <c r="E3" s="673"/>
      <c r="F3" s="673"/>
      <c r="G3" s="673"/>
      <c r="H3" s="673"/>
      <c r="I3" s="674" t="s">
        <v>151</v>
      </c>
      <c r="J3" s="674"/>
      <c r="K3" s="674"/>
      <c r="L3" s="674"/>
      <c r="M3" s="674"/>
      <c r="N3" s="674"/>
      <c r="O3" s="674"/>
    </row>
    <row r="4" spans="2:15" ht="17.25" x14ac:dyDescent="0.3">
      <c r="B4" s="673" t="s">
        <v>218</v>
      </c>
      <c r="C4" s="673"/>
      <c r="D4" s="673"/>
      <c r="E4" s="673"/>
      <c r="F4" s="673"/>
      <c r="G4" s="673"/>
      <c r="H4" s="673"/>
      <c r="I4" s="673"/>
      <c r="J4" s="673"/>
      <c r="K4" s="673"/>
      <c r="L4" s="673"/>
      <c r="M4" s="673"/>
      <c r="N4" s="681" t="s">
        <v>220</v>
      </c>
      <c r="O4" s="682"/>
    </row>
    <row r="5" spans="2:15" ht="17.25" x14ac:dyDescent="0.3">
      <c r="B5" s="673" t="s">
        <v>219</v>
      </c>
      <c r="C5" s="673"/>
      <c r="D5" s="673"/>
      <c r="E5" s="673"/>
      <c r="F5" s="673"/>
      <c r="G5" s="673"/>
      <c r="H5" s="673"/>
      <c r="I5" s="673"/>
      <c r="J5" s="673"/>
      <c r="K5" s="673"/>
      <c r="L5" s="673"/>
      <c r="M5" s="673"/>
      <c r="N5" s="681">
        <v>100</v>
      </c>
      <c r="O5" s="682"/>
    </row>
    <row r="6" spans="2:15" ht="15" customHeight="1" x14ac:dyDescent="0.25">
      <c r="B6" s="683" t="s">
        <v>195</v>
      </c>
      <c r="C6" s="685" t="s">
        <v>152</v>
      </c>
      <c r="D6" s="685" t="s">
        <v>153</v>
      </c>
      <c r="E6" s="685" t="s">
        <v>154</v>
      </c>
      <c r="F6" s="677" t="s">
        <v>155</v>
      </c>
      <c r="G6" s="678"/>
      <c r="H6" s="677" t="s">
        <v>156</v>
      </c>
      <c r="I6" s="678"/>
      <c r="J6" s="686"/>
      <c r="K6" s="685" t="s">
        <v>217</v>
      </c>
      <c r="L6" s="675" t="s">
        <v>159</v>
      </c>
      <c r="M6" s="675"/>
      <c r="N6" s="675" t="s">
        <v>157</v>
      </c>
      <c r="O6" s="675" t="s">
        <v>158</v>
      </c>
    </row>
    <row r="7" spans="2:15" ht="89.25" customHeight="1" x14ac:dyDescent="0.25">
      <c r="B7" s="684"/>
      <c r="C7" s="675"/>
      <c r="D7" s="675"/>
      <c r="E7" s="675"/>
      <c r="F7" s="679"/>
      <c r="G7" s="680"/>
      <c r="H7" s="679"/>
      <c r="I7" s="680"/>
      <c r="J7" s="686"/>
      <c r="K7" s="675"/>
      <c r="L7" s="676"/>
      <c r="M7" s="676"/>
      <c r="N7" s="676"/>
      <c r="O7" s="676"/>
    </row>
    <row r="8" spans="2:15" x14ac:dyDescent="0.25">
      <c r="B8" s="21" t="s">
        <v>160</v>
      </c>
      <c r="C8" s="21" t="s">
        <v>161</v>
      </c>
      <c r="D8" s="109" t="s">
        <v>162</v>
      </c>
      <c r="E8" s="22">
        <v>111.2</v>
      </c>
      <c r="F8" s="109">
        <v>640</v>
      </c>
      <c r="G8" s="21" t="s">
        <v>163</v>
      </c>
      <c r="H8" s="107">
        <f>E8/F8</f>
        <v>0.17375000000000002</v>
      </c>
      <c r="I8" s="107" t="str">
        <f>$G$8</f>
        <v>oz</v>
      </c>
      <c r="J8" s="686"/>
      <c r="K8" s="110" t="s">
        <v>164</v>
      </c>
      <c r="L8" s="21">
        <v>136</v>
      </c>
      <c r="M8" s="107" t="str">
        <f>$G$8</f>
        <v>oz</v>
      </c>
      <c r="N8" s="108">
        <f>H8*L8</f>
        <v>23.630000000000003</v>
      </c>
      <c r="O8" s="108">
        <f>N8/$N$5</f>
        <v>0.23630000000000004</v>
      </c>
    </row>
    <row r="9" spans="2:15" x14ac:dyDescent="0.25">
      <c r="B9" s="21" t="s">
        <v>165</v>
      </c>
      <c r="C9" s="27">
        <v>50.32</v>
      </c>
      <c r="D9" s="109" t="s">
        <v>166</v>
      </c>
      <c r="E9" s="22">
        <v>50.32</v>
      </c>
      <c r="F9" s="109">
        <v>1245</v>
      </c>
      <c r="G9" s="21" t="s">
        <v>167</v>
      </c>
      <c r="H9" s="107">
        <f t="shared" ref="H9:H19" si="0">E9/F9</f>
        <v>4.0417670682730923E-2</v>
      </c>
      <c r="I9" s="107" t="str">
        <f>$G$9</f>
        <v>1 tsp</v>
      </c>
      <c r="J9" s="686"/>
      <c r="K9" s="110" t="s">
        <v>168</v>
      </c>
      <c r="L9" s="21">
        <v>48</v>
      </c>
      <c r="M9" s="107" t="str">
        <f>$G$9</f>
        <v>1 tsp</v>
      </c>
      <c r="N9" s="108">
        <f t="shared" ref="N9:N19" si="1">H9*L9</f>
        <v>1.9400481927710844</v>
      </c>
      <c r="O9" s="108">
        <f t="shared" ref="O9:O19" si="2">N9/$N$5</f>
        <v>1.9400481927710843E-2</v>
      </c>
    </row>
    <row r="10" spans="2:15" x14ac:dyDescent="0.25">
      <c r="B10" s="21" t="s">
        <v>169</v>
      </c>
      <c r="C10" s="27">
        <v>43.72</v>
      </c>
      <c r="D10" s="109" t="s">
        <v>166</v>
      </c>
      <c r="E10" s="22">
        <v>43.72</v>
      </c>
      <c r="F10" s="109">
        <v>1245</v>
      </c>
      <c r="G10" s="21" t="s">
        <v>167</v>
      </c>
      <c r="H10" s="107">
        <f t="shared" si="0"/>
        <v>3.5116465863453815E-2</v>
      </c>
      <c r="I10" s="107" t="str">
        <f>$G$10</f>
        <v>1 tsp</v>
      </c>
      <c r="J10" s="686"/>
      <c r="K10" s="21" t="s">
        <v>170</v>
      </c>
      <c r="L10" s="21">
        <v>60</v>
      </c>
      <c r="M10" s="107" t="str">
        <f>$G$10</f>
        <v>1 tsp</v>
      </c>
      <c r="N10" s="108">
        <f t="shared" si="1"/>
        <v>2.1069879518072288</v>
      </c>
      <c r="O10" s="108">
        <f t="shared" si="2"/>
        <v>2.1069879518072286E-2</v>
      </c>
    </row>
    <row r="11" spans="2:15" x14ac:dyDescent="0.25">
      <c r="B11" s="21" t="s">
        <v>171</v>
      </c>
      <c r="C11" s="21">
        <v>37.630000000000003</v>
      </c>
      <c r="D11" s="109" t="s">
        <v>166</v>
      </c>
      <c r="E11" s="22">
        <v>37.630000000000003</v>
      </c>
      <c r="F11" s="109">
        <v>1245</v>
      </c>
      <c r="G11" s="21" t="s">
        <v>167</v>
      </c>
      <c r="H11" s="107">
        <f t="shared" si="0"/>
        <v>3.0224899598393577E-2</v>
      </c>
      <c r="I11" s="107" t="str">
        <f>$G$11</f>
        <v>1 tsp</v>
      </c>
      <c r="J11" s="686"/>
      <c r="K11" s="21" t="s">
        <v>172</v>
      </c>
      <c r="L11" s="21">
        <v>12</v>
      </c>
      <c r="M11" s="107" t="str">
        <f>$G$11</f>
        <v>1 tsp</v>
      </c>
      <c r="N11" s="108">
        <f t="shared" si="1"/>
        <v>0.3626987951807229</v>
      </c>
      <c r="O11" s="108">
        <f t="shared" si="2"/>
        <v>3.6269879518072289E-3</v>
      </c>
    </row>
    <row r="12" spans="2:15" x14ac:dyDescent="0.25">
      <c r="B12" s="21" t="s">
        <v>173</v>
      </c>
      <c r="C12" s="21">
        <v>27.99</v>
      </c>
      <c r="D12" s="109" t="s">
        <v>166</v>
      </c>
      <c r="E12" s="22">
        <v>27.99</v>
      </c>
      <c r="F12" s="109">
        <v>1245</v>
      </c>
      <c r="G12" s="21" t="s">
        <v>167</v>
      </c>
      <c r="H12" s="107">
        <f t="shared" si="0"/>
        <v>2.2481927710843373E-2</v>
      </c>
      <c r="I12" s="107" t="str">
        <f>$G$12</f>
        <v>1 tsp</v>
      </c>
      <c r="J12" s="686"/>
      <c r="K12" s="21" t="s">
        <v>174</v>
      </c>
      <c r="L12" s="21">
        <v>29</v>
      </c>
      <c r="M12" s="107" t="str">
        <f>$G$12</f>
        <v>1 tsp</v>
      </c>
      <c r="N12" s="108">
        <f t="shared" si="1"/>
        <v>0.65197590361445779</v>
      </c>
      <c r="O12" s="108">
        <f t="shared" si="2"/>
        <v>6.5197590361445778E-3</v>
      </c>
    </row>
    <row r="13" spans="2:15" x14ac:dyDescent="0.25">
      <c r="B13" s="21" t="s">
        <v>175</v>
      </c>
      <c r="C13" s="22">
        <v>48</v>
      </c>
      <c r="D13" s="109" t="s">
        <v>166</v>
      </c>
      <c r="E13" s="22">
        <v>48</v>
      </c>
      <c r="F13" s="109">
        <v>1245</v>
      </c>
      <c r="G13" s="21" t="s">
        <v>167</v>
      </c>
      <c r="H13" s="107">
        <f t="shared" si="0"/>
        <v>3.8554216867469883E-2</v>
      </c>
      <c r="I13" s="107" t="str">
        <f>$G$13</f>
        <v>1 tsp</v>
      </c>
      <c r="J13" s="686"/>
      <c r="K13" s="21" t="s">
        <v>176</v>
      </c>
      <c r="L13" s="21">
        <v>8</v>
      </c>
      <c r="M13" s="107" t="str">
        <f>$G$13</f>
        <v>1 tsp</v>
      </c>
      <c r="N13" s="108">
        <f t="shared" si="1"/>
        <v>0.30843373493975906</v>
      </c>
      <c r="O13" s="108">
        <f t="shared" si="2"/>
        <v>3.0843373493975907E-3</v>
      </c>
    </row>
    <row r="14" spans="2:15" x14ac:dyDescent="0.25">
      <c r="B14" s="21" t="s">
        <v>177</v>
      </c>
      <c r="C14" s="21" t="s">
        <v>178</v>
      </c>
      <c r="D14" s="109" t="s">
        <v>166</v>
      </c>
      <c r="E14" s="22">
        <v>11.5</v>
      </c>
      <c r="F14" s="109">
        <v>80</v>
      </c>
      <c r="G14" s="21" t="s">
        <v>163</v>
      </c>
      <c r="H14" s="107">
        <f t="shared" si="0"/>
        <v>0.14374999999999999</v>
      </c>
      <c r="I14" s="107" t="str">
        <f>$G$14</f>
        <v>oz</v>
      </c>
      <c r="J14" s="686"/>
      <c r="K14" s="21" t="s">
        <v>179</v>
      </c>
      <c r="L14" s="21">
        <v>72</v>
      </c>
      <c r="M14" s="107" t="str">
        <f>$G$14</f>
        <v>oz</v>
      </c>
      <c r="N14" s="108">
        <f t="shared" si="1"/>
        <v>10.35</v>
      </c>
      <c r="O14" s="108">
        <f t="shared" si="2"/>
        <v>0.10349999999999999</v>
      </c>
    </row>
    <row r="15" spans="2:15" x14ac:dyDescent="0.25">
      <c r="B15" s="21" t="s">
        <v>180</v>
      </c>
      <c r="C15" s="21">
        <v>1.33</v>
      </c>
      <c r="D15" s="109" t="s">
        <v>181</v>
      </c>
      <c r="E15" s="22">
        <v>1.33</v>
      </c>
      <c r="F15" s="109">
        <v>1</v>
      </c>
      <c r="G15" s="21" t="s">
        <v>163</v>
      </c>
      <c r="H15" s="107">
        <f t="shared" si="0"/>
        <v>1.33</v>
      </c>
      <c r="I15" s="107" t="str">
        <f>$G$15</f>
        <v>oz</v>
      </c>
      <c r="J15" s="686"/>
      <c r="K15" s="21" t="s">
        <v>182</v>
      </c>
      <c r="L15" s="21">
        <v>4</v>
      </c>
      <c r="M15" s="107" t="str">
        <f>$G$15</f>
        <v>oz</v>
      </c>
      <c r="N15" s="108">
        <f t="shared" si="1"/>
        <v>5.32</v>
      </c>
      <c r="O15" s="108">
        <f t="shared" si="2"/>
        <v>5.3200000000000004E-2</v>
      </c>
    </row>
    <row r="16" spans="2:15" x14ac:dyDescent="0.25">
      <c r="B16" s="21" t="s">
        <v>183</v>
      </c>
      <c r="C16" s="21">
        <v>28.4</v>
      </c>
      <c r="D16" s="109" t="s">
        <v>184</v>
      </c>
      <c r="E16" s="22">
        <v>28.4</v>
      </c>
      <c r="F16" s="109">
        <v>6</v>
      </c>
      <c r="G16" s="21" t="s">
        <v>185</v>
      </c>
      <c r="H16" s="107">
        <f t="shared" si="0"/>
        <v>4.7333333333333334</v>
      </c>
      <c r="I16" s="107" t="str">
        <f>$G$16</f>
        <v>#10</v>
      </c>
      <c r="J16" s="686"/>
      <c r="K16" s="21" t="s">
        <v>186</v>
      </c>
      <c r="L16" s="21">
        <v>2</v>
      </c>
      <c r="M16" s="107" t="str">
        <f>$G$16</f>
        <v>#10</v>
      </c>
      <c r="N16" s="108">
        <f t="shared" si="1"/>
        <v>9.4666666666666668</v>
      </c>
      <c r="O16" s="108">
        <f t="shared" si="2"/>
        <v>9.4666666666666663E-2</v>
      </c>
    </row>
    <row r="17" spans="2:19" x14ac:dyDescent="0.25">
      <c r="B17" s="21" t="s">
        <v>187</v>
      </c>
      <c r="C17" s="22">
        <v>48.02</v>
      </c>
      <c r="D17" s="109" t="s">
        <v>188</v>
      </c>
      <c r="E17" s="22">
        <v>48.02</v>
      </c>
      <c r="F17" s="109">
        <v>16</v>
      </c>
      <c r="G17" s="21" t="s">
        <v>189</v>
      </c>
      <c r="H17" s="107">
        <f t="shared" si="0"/>
        <v>3.0012500000000002</v>
      </c>
      <c r="I17" s="107" t="str">
        <f>$G$17</f>
        <v>qt</v>
      </c>
      <c r="J17" s="686"/>
      <c r="K17" s="21" t="s">
        <v>190</v>
      </c>
      <c r="L17" s="21">
        <v>2</v>
      </c>
      <c r="M17" s="107" t="str">
        <f>$G$17</f>
        <v>qt</v>
      </c>
      <c r="N17" s="108">
        <f t="shared" si="1"/>
        <v>6.0025000000000004</v>
      </c>
      <c r="O17" s="108">
        <f t="shared" si="2"/>
        <v>6.0025000000000002E-2</v>
      </c>
    </row>
    <row r="18" spans="2:19" x14ac:dyDescent="0.25">
      <c r="B18" s="21" t="s">
        <v>191</v>
      </c>
      <c r="C18" s="21">
        <v>60.42</v>
      </c>
      <c r="D18" s="109" t="s">
        <v>184</v>
      </c>
      <c r="E18" s="22">
        <v>60.42</v>
      </c>
      <c r="F18" s="109">
        <v>6</v>
      </c>
      <c r="G18" s="21" t="s">
        <v>185</v>
      </c>
      <c r="H18" s="107">
        <f t="shared" si="0"/>
        <v>10.07</v>
      </c>
      <c r="I18" s="107" t="str">
        <f>$G$18</f>
        <v>#10</v>
      </c>
      <c r="J18" s="686"/>
      <c r="K18" s="21" t="s">
        <v>192</v>
      </c>
      <c r="L18" s="21">
        <v>1</v>
      </c>
      <c r="M18" s="107" t="str">
        <f>$G$18</f>
        <v>#10</v>
      </c>
      <c r="N18" s="108">
        <f t="shared" si="1"/>
        <v>10.07</v>
      </c>
      <c r="O18" s="108">
        <f t="shared" si="2"/>
        <v>0.1007</v>
      </c>
    </row>
    <row r="19" spans="2:19" x14ac:dyDescent="0.25">
      <c r="B19" s="21" t="s">
        <v>193</v>
      </c>
      <c r="C19" s="21">
        <v>20.94</v>
      </c>
      <c r="D19" s="109" t="s">
        <v>184</v>
      </c>
      <c r="E19" s="22">
        <v>20.94</v>
      </c>
      <c r="F19" s="109">
        <v>6</v>
      </c>
      <c r="G19" s="21" t="s">
        <v>185</v>
      </c>
      <c r="H19" s="107">
        <f t="shared" si="0"/>
        <v>3.49</v>
      </c>
      <c r="I19" s="107" t="str">
        <f>$G$19</f>
        <v>#10</v>
      </c>
      <c r="J19" s="686"/>
      <c r="K19" s="21" t="s">
        <v>194</v>
      </c>
      <c r="L19" s="21">
        <v>4</v>
      </c>
      <c r="M19" s="107" t="str">
        <f>$G$19</f>
        <v>#10</v>
      </c>
      <c r="N19" s="108">
        <f t="shared" si="1"/>
        <v>13.96</v>
      </c>
      <c r="O19" s="108">
        <f t="shared" si="2"/>
        <v>0.1396</v>
      </c>
    </row>
    <row r="20" spans="2:19" s="9" customFormat="1" x14ac:dyDescent="0.25">
      <c r="B20" s="8"/>
      <c r="C20" s="8"/>
      <c r="D20" s="113"/>
      <c r="E20" s="114"/>
      <c r="F20" s="113"/>
      <c r="G20" s="8"/>
      <c r="H20" s="115"/>
      <c r="I20" s="115"/>
      <c r="J20" s="113"/>
      <c r="K20" s="8"/>
      <c r="L20" s="8"/>
      <c r="M20" s="115"/>
      <c r="N20" s="116"/>
      <c r="O20" s="116"/>
    </row>
    <row r="21" spans="2:19" ht="17.25" x14ac:dyDescent="0.3">
      <c r="O21" s="24">
        <f>SUM(O8:O19)</f>
        <v>0.84169311244979927</v>
      </c>
      <c r="P21" s="117" t="s">
        <v>221</v>
      </c>
      <c r="Q21" s="118" t="str">
        <f>$N$4</f>
        <v>8 oz</v>
      </c>
      <c r="R21" s="119" t="s">
        <v>223</v>
      </c>
      <c r="S21" s="128" t="s">
        <v>247</v>
      </c>
    </row>
    <row r="22" spans="2:19" ht="17.25" x14ac:dyDescent="0.3">
      <c r="O22" s="24">
        <f>O21*N5</f>
        <v>84.169311244979923</v>
      </c>
      <c r="P22" s="687" t="s">
        <v>222</v>
      </c>
      <c r="Q22" s="688"/>
      <c r="R22" s="120">
        <f>$N$5</f>
        <v>100</v>
      </c>
    </row>
    <row r="23" spans="2:19" x14ac:dyDescent="0.25"/>
    <row r="24" spans="2:19" x14ac:dyDescent="0.25"/>
  </sheetData>
  <sheetProtection sheet="1" selectLockedCells="1"/>
  <mergeCells count="18">
    <mergeCell ref="L6:M7"/>
    <mergeCell ref="P22:Q22"/>
    <mergeCell ref="B3:H3"/>
    <mergeCell ref="I3:O3"/>
    <mergeCell ref="N6:N7"/>
    <mergeCell ref="O6:O7"/>
    <mergeCell ref="H6:I7"/>
    <mergeCell ref="B4:M4"/>
    <mergeCell ref="B5:M5"/>
    <mergeCell ref="N4:O4"/>
    <mergeCell ref="N5:O5"/>
    <mergeCell ref="B6:B7"/>
    <mergeCell ref="C6:C7"/>
    <mergeCell ref="D6:D7"/>
    <mergeCell ref="E6:E7"/>
    <mergeCell ref="F6:G7"/>
    <mergeCell ref="J6:J19"/>
    <mergeCell ref="K6:K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Instructions</vt:lpstr>
      <vt:lpstr>Example</vt:lpstr>
      <vt:lpstr>1. Breakfast Fillable</vt:lpstr>
      <vt:lpstr>2. Lunch Fillable</vt:lpstr>
      <vt:lpstr>A la Carte Example</vt:lpstr>
      <vt:lpstr>3. A la Carte Fillable</vt:lpstr>
      <vt:lpstr>4. Program Food Revenue</vt:lpstr>
      <vt:lpstr>5. Totals</vt:lpstr>
      <vt:lpstr>Recipe Cost Analysis Example</vt:lpstr>
      <vt:lpstr>Recipe Cost Analysis Fillable</vt:lpstr>
      <vt:lpstr>Recipe Cost Analysis 2</vt:lpstr>
      <vt:lpstr>Recipe Cost Analysis 3</vt:lpstr>
    </vt:vector>
  </TitlesOfParts>
  <Company>State of South Dakota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Watterson, Cheriee</dc:creator>
  <cp:lastModifiedBy>Hardy, Mikayla</cp:lastModifiedBy>
  <cp:lastPrinted>2018-03-01T19:12:54Z</cp:lastPrinted>
  <dcterms:created xsi:type="dcterms:W3CDTF">2016-12-21T15:51:02Z</dcterms:created>
  <dcterms:modified xsi:type="dcterms:W3CDTF">2024-03-28T17:01:10Z</dcterms:modified>
</cp:coreProperties>
</file>