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80" yWindow="675" windowWidth="28020" windowHeight="15990"/>
  </bookViews>
  <sheets>
    <sheet name="Est FY2019 GSA " sheetId="1" r:id="rId1"/>
  </sheets>
  <definedNames>
    <definedName name="_Key1" hidden="1">#REF!</definedName>
    <definedName name="_Order1" hidden="1">255</definedName>
    <definedName name="_Sort" hidden="1">#REF!</definedName>
    <definedName name="District">'Est FY2019 GSA '!$B$2:$B$149</definedName>
    <definedName name="_xlnm.Print_Area" localSheetId="0">'Est FY2019 GSA '!$A$1:$E$35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1" l="1"/>
  <c r="B17" i="1" l="1"/>
  <c r="E11" i="1" l="1"/>
  <c r="B10" i="1" l="1"/>
  <c r="B11" i="1" s="1"/>
  <c r="E16" i="1"/>
  <c r="E17" i="1" s="1"/>
  <c r="B18" i="1" l="1"/>
  <c r="E12" i="1"/>
  <c r="B22" i="1" l="1"/>
  <c r="B24" i="1" s="1"/>
  <c r="E18" i="1"/>
  <c r="B33" i="1" s="1"/>
  <c r="B34" i="1" l="1"/>
  <c r="E35" i="1" s="1"/>
  <c r="E22" i="1"/>
  <c r="E24" i="1" s="1"/>
  <c r="E27" i="1" s="1"/>
  <c r="E31" i="1" l="1"/>
</calcChain>
</file>

<file path=xl/comments1.xml><?xml version="1.0" encoding="utf-8"?>
<comments xmlns="http://schemas.openxmlformats.org/spreadsheetml/2006/main">
  <authors>
    <author>Woodmansey, Susan</author>
  </authors>
  <commentList>
    <comment ref="B35" authorId="0">
      <text>
        <r>
          <rPr>
            <b/>
            <sz val="9"/>
            <color indexed="81"/>
            <rFont val="Tahoma"/>
            <family val="2"/>
          </rPr>
          <t>Same as amount entered on cell E31.</t>
        </r>
      </text>
    </comment>
  </commentList>
</comments>
</file>

<file path=xl/sharedStrings.xml><?xml version="1.0" encoding="utf-8"?>
<sst xmlns="http://schemas.openxmlformats.org/spreadsheetml/2006/main" count="43" uniqueCount="37">
  <si>
    <t>District Size</t>
  </si>
  <si>
    <t>Teacher Ratio Range</t>
  </si>
  <si>
    <t>Target Student to Teacher Ratio</t>
  </si>
  <si>
    <t>State Aid Share for Non-Teacher Expenses</t>
  </si>
  <si>
    <t>X LEP Weight</t>
  </si>
  <si>
    <t>LEP Adjustment</t>
  </si>
  <si>
    <t>Weighted LEP Student Count</t>
  </si>
  <si>
    <t>LEP Adjustment Teachers</t>
  </si>
  <si>
    <t>Calculation for LEP Teacher Salary/Benefit Need:</t>
  </si>
  <si>
    <t>Overhead Costs</t>
  </si>
  <si>
    <t>Formula Number of Certified Instructional Staff FTE:</t>
  </si>
  <si>
    <t>Formula Number of Certified Instructional Staff FTE</t>
  </si>
  <si>
    <t>Formula Certified Instructional Staff Salary/Benefit Need:</t>
  </si>
  <si>
    <t>Target Certified Instructional Staff Salaries + Benefits</t>
  </si>
  <si>
    <t>Need based on Certified Instructional Staff Salaries/Benefits</t>
  </si>
  <si>
    <t>X Target Student/Certified Instructional Staff FTE Ratio</t>
  </si>
  <si>
    <t>X Target Certified Instructional Staff Benefits %</t>
  </si>
  <si>
    <t>Minimum Student Teacher Ratio</t>
  </si>
  <si>
    <t>Maximum Student Teacher Ratio</t>
  </si>
  <si>
    <t>MINUS</t>
  </si>
  <si>
    <t>General State Aid</t>
  </si>
  <si>
    <t xml:space="preserve">X % of Overhead Costs </t>
  </si>
  <si>
    <t>X % of Overhead Costs</t>
  </si>
  <si>
    <t xml:space="preserve">Target Certified Instructional Staff Salary </t>
  </si>
  <si>
    <t>Local Effort - Property Taxes</t>
  </si>
  <si>
    <t>Local Effort - Other Revenue Equalization</t>
  </si>
  <si>
    <t>State Aid Fall Enrollment Count (Fall 2018)</t>
  </si>
  <si>
    <t>A) State Aid Total Need for Formula FTE</t>
  </si>
  <si>
    <t>TOTAL GENERAL STATE AID NEED (A+B)</t>
  </si>
  <si>
    <t>B) State Aid Total Need for LEP Only</t>
  </si>
  <si>
    <t>FY2019 Estimate of General State Aid - Budgeting</t>
  </si>
  <si>
    <r>
      <t xml:space="preserve">Number of </t>
    </r>
    <r>
      <rPr>
        <b/>
        <u/>
        <sz val="10"/>
        <color theme="1"/>
        <rFont val="Ebrima"/>
      </rPr>
      <t>Eligible</t>
    </r>
    <r>
      <rPr>
        <sz val="10"/>
        <color theme="1"/>
        <rFont val="Ebrima"/>
      </rPr>
      <t xml:space="preserve"> LEP Students</t>
    </r>
  </si>
  <si>
    <t>FY2019 Equalized Local Effort Amount</t>
  </si>
  <si>
    <t>Fiscal Impact (Gain or Loss of State Aid Need) for FY2019</t>
  </si>
  <si>
    <t>FY2019 Overhead Rate Amount = 31.67%</t>
  </si>
  <si>
    <r>
      <t>Calculated Overhead Rate</t>
    </r>
    <r>
      <rPr>
        <b/>
        <sz val="11"/>
        <color theme="1"/>
        <rFont val="Ebrima"/>
      </rPr>
      <t xml:space="preserve"> Amount BEFORE Other Revenue </t>
    </r>
    <r>
      <rPr>
        <sz val="11"/>
        <color theme="1"/>
        <rFont val="Ebrima"/>
      </rPr>
      <t>Equalization = 31%</t>
    </r>
  </si>
  <si>
    <t>What is the impact of Other Revenue Equalization in Year 2?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</si>
</sst>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General_)"/>
    <numFmt numFmtId="168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brima"/>
    </font>
    <font>
      <b/>
      <sz val="10"/>
      <color theme="1"/>
      <name val="Ebrima"/>
    </font>
    <font>
      <b/>
      <sz val="14"/>
      <color theme="1"/>
      <name val="Ebrima"/>
    </font>
    <font>
      <sz val="14"/>
      <color theme="1"/>
      <name val="Ebrima"/>
    </font>
    <font>
      <sz val="10"/>
      <name val="Courier"/>
      <family val="3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C00000"/>
      <name val="Ebrima"/>
    </font>
    <font>
      <b/>
      <sz val="11"/>
      <color theme="1"/>
      <name val="Ebrima"/>
    </font>
    <font>
      <sz val="11"/>
      <color theme="1"/>
      <name val="Ebrima"/>
    </font>
    <font>
      <b/>
      <u/>
      <sz val="10"/>
      <color theme="1"/>
      <name val="Ebrima"/>
    </font>
    <font>
      <b/>
      <sz val="16"/>
      <color theme="1"/>
      <name val="Candara"/>
      <family val="2"/>
    </font>
    <font>
      <sz val="16"/>
      <color theme="1"/>
      <name val="Candara"/>
      <family val="2"/>
    </font>
    <font>
      <b/>
      <sz val="14"/>
      <color theme="1"/>
      <name val="Candara"/>
      <family val="2"/>
    </font>
    <font>
      <sz val="20"/>
      <color theme="0"/>
      <name val="Candara"/>
      <family val="2"/>
    </font>
    <font>
      <sz val="12"/>
      <color theme="1"/>
      <name val="Ebrima"/>
    </font>
    <font>
      <sz val="12"/>
      <color theme="0"/>
      <name val="Ebrima"/>
    </font>
    <font>
      <b/>
      <sz val="24"/>
      <color theme="1"/>
      <name val="Candara"/>
      <family val="2"/>
    </font>
    <font>
      <sz val="18"/>
      <color theme="1"/>
      <name val="Candara"/>
      <family val="2"/>
    </font>
    <font>
      <sz val="14"/>
      <color theme="0"/>
      <name val="Ebrima"/>
    </font>
    <font>
      <b/>
      <sz val="9"/>
      <color indexed="81"/>
      <name val="Tahoma"/>
      <family val="2"/>
    </font>
    <font>
      <sz val="16"/>
      <color theme="0"/>
      <name val="Candara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CD6B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thick">
        <color theme="0" tint="-0.24994659260841701"/>
      </right>
      <top style="medium">
        <color theme="0" tint="-0.24994659260841701"/>
      </top>
      <bottom/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ck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ck">
        <color theme="0" tint="-0.24994659260841701"/>
      </bottom>
      <diagonal/>
    </border>
    <border>
      <left style="medium">
        <color theme="0" tint="-0.24994659260841701"/>
      </left>
      <right style="thick">
        <color theme="0" tint="-0.24994659260841701"/>
      </right>
      <top style="medium">
        <color theme="0" tint="-0.24994659260841701"/>
      </top>
      <bottom style="thick">
        <color theme="0" tint="-0.2499465926084170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6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165" fontId="2" fillId="0" borderId="0" xfId="2" applyNumberFormat="1" applyFont="1"/>
    <xf numFmtId="0" fontId="2" fillId="0" borderId="0" xfId="0" applyFont="1" applyFill="1"/>
    <xf numFmtId="165" fontId="2" fillId="0" borderId="0" xfId="2" applyNumberFormat="1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2" fillId="0" borderId="4" xfId="0" applyFont="1" applyBorder="1"/>
    <xf numFmtId="0" fontId="2" fillId="0" borderId="0" xfId="0" applyFont="1" applyBorder="1"/>
    <xf numFmtId="0" fontId="2" fillId="0" borderId="2" xfId="0" applyFont="1" applyBorder="1"/>
    <xf numFmtId="43" fontId="2" fillId="0" borderId="3" xfId="1" applyFont="1" applyBorder="1"/>
    <xf numFmtId="43" fontId="2" fillId="0" borderId="5" xfId="1" applyNumberFormat="1" applyFont="1" applyFill="1" applyBorder="1"/>
    <xf numFmtId="9" fontId="2" fillId="0" borderId="5" xfId="3" applyFont="1" applyFill="1" applyBorder="1"/>
    <xf numFmtId="43" fontId="2" fillId="0" borderId="5" xfId="1" applyNumberFormat="1" applyFont="1" applyBorder="1"/>
    <xf numFmtId="43" fontId="2" fillId="0" borderId="0" xfId="1" applyNumberFormat="1" applyFont="1" applyBorder="1"/>
    <xf numFmtId="0" fontId="2" fillId="0" borderId="8" xfId="0" applyFont="1" applyBorder="1"/>
    <xf numFmtId="43" fontId="2" fillId="0" borderId="9" xfId="1" applyFont="1" applyBorder="1"/>
    <xf numFmtId="44" fontId="2" fillId="0" borderId="0" xfId="2" applyFont="1"/>
    <xf numFmtId="44" fontId="3" fillId="0" borderId="7" xfId="2" applyFont="1" applyBorder="1"/>
    <xf numFmtId="166" fontId="2" fillId="0" borderId="0" xfId="3" applyNumberFormat="1" applyFont="1" applyBorder="1"/>
    <xf numFmtId="44" fontId="2" fillId="0" borderId="0" xfId="2" applyFont="1" applyBorder="1"/>
    <xf numFmtId="44" fontId="2" fillId="0" borderId="0" xfId="0" applyNumberFormat="1" applyFont="1" applyBorder="1"/>
    <xf numFmtId="0" fontId="5" fillId="0" borderId="0" xfId="0" applyFont="1"/>
    <xf numFmtId="164" fontId="2" fillId="0" borderId="0" xfId="1" applyNumberFormat="1" applyFont="1" applyFill="1" applyBorder="1"/>
    <xf numFmtId="164" fontId="2" fillId="0" borderId="1" xfId="1" applyNumberFormat="1" applyFont="1" applyFill="1" applyBorder="1"/>
    <xf numFmtId="0" fontId="2" fillId="0" borderId="5" xfId="0" applyFont="1" applyFill="1" applyBorder="1"/>
    <xf numFmtId="164" fontId="2" fillId="2" borderId="3" xfId="1" applyNumberFormat="1" applyFont="1" applyFill="1" applyBorder="1"/>
    <xf numFmtId="43" fontId="2" fillId="2" borderId="3" xfId="1" applyFont="1" applyFill="1" applyBorder="1"/>
    <xf numFmtId="9" fontId="2" fillId="0" borderId="5" xfId="2" applyNumberFormat="1" applyFont="1" applyFill="1" applyBorder="1"/>
    <xf numFmtId="44" fontId="2" fillId="0" borderId="7" xfId="2" applyFont="1" applyFill="1" applyBorder="1"/>
    <xf numFmtId="165" fontId="2" fillId="0" borderId="7" xfId="2" applyNumberFormat="1" applyFont="1" applyFill="1" applyBorder="1"/>
    <xf numFmtId="0" fontId="4" fillId="0" borderId="0" xfId="0" applyFont="1" applyFill="1" applyBorder="1"/>
    <xf numFmtId="44" fontId="4" fillId="0" borderId="0" xfId="0" applyNumberFormat="1" applyFont="1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5" fontId="8" fillId="0" borderId="2" xfId="6" applyNumberFormat="1" applyFill="1" applyBorder="1" applyAlignment="1">
      <alignment horizontal="center"/>
    </xf>
    <xf numFmtId="165" fontId="8" fillId="0" borderId="0" xfId="6" applyNumberFormat="1" applyFill="1" applyBorder="1" applyAlignment="1">
      <alignment horizontal="center"/>
    </xf>
    <xf numFmtId="0" fontId="3" fillId="0" borderId="15" xfId="0" applyFont="1" applyFill="1" applyBorder="1"/>
    <xf numFmtId="165" fontId="3" fillId="0" borderId="15" xfId="0" applyNumberFormat="1" applyFont="1" applyFill="1" applyBorder="1"/>
    <xf numFmtId="0" fontId="11" fillId="0" borderId="0" xfId="0" applyFont="1"/>
    <xf numFmtId="44" fontId="2" fillId="0" borderId="3" xfId="2" applyNumberFormat="1" applyFont="1" applyBorder="1"/>
    <xf numFmtId="10" fontId="2" fillId="3" borderId="3" xfId="2" applyNumberFormat="1" applyFont="1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44" fontId="2" fillId="3" borderId="3" xfId="2" applyNumberFormat="1" applyFont="1" applyFill="1" applyBorder="1"/>
    <xf numFmtId="5" fontId="5" fillId="0" borderId="0" xfId="0" applyNumberFormat="1" applyFont="1"/>
    <xf numFmtId="5" fontId="2" fillId="0" borderId="0" xfId="0" applyNumberFormat="1" applyFont="1"/>
    <xf numFmtId="0" fontId="2" fillId="6" borderId="8" xfId="0" applyFont="1" applyFill="1" applyBorder="1" applyAlignment="1">
      <alignment horizontal="left"/>
    </xf>
    <xf numFmtId="165" fontId="2" fillId="6" borderId="9" xfId="2" applyNumberFormat="1" applyFont="1" applyFill="1" applyBorder="1"/>
    <xf numFmtId="44" fontId="2" fillId="6" borderId="9" xfId="2" applyFont="1" applyFill="1" applyBorder="1"/>
    <xf numFmtId="0" fontId="2" fillId="6" borderId="6" xfId="0" applyFont="1" applyFill="1" applyBorder="1" applyAlignment="1">
      <alignment horizontal="left"/>
    </xf>
    <xf numFmtId="165" fontId="2" fillId="6" borderId="7" xfId="0" applyNumberFormat="1" applyFont="1" applyFill="1" applyBorder="1"/>
    <xf numFmtId="44" fontId="2" fillId="6" borderId="7" xfId="0" applyNumberFormat="1" applyFont="1" applyFill="1" applyBorder="1"/>
    <xf numFmtId="165" fontId="10" fillId="6" borderId="9" xfId="0" applyNumberFormat="1" applyFont="1" applyFill="1" applyBorder="1"/>
    <xf numFmtId="5" fontId="4" fillId="6" borderId="11" xfId="0" applyNumberFormat="1" applyFont="1" applyFill="1" applyBorder="1"/>
    <xf numFmtId="0" fontId="13" fillId="6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5" fillId="6" borderId="10" xfId="0" applyFont="1" applyFill="1" applyBorder="1" applyAlignment="1">
      <alignment horizontal="center"/>
    </xf>
    <xf numFmtId="0" fontId="15" fillId="6" borderId="8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right" wrapText="1"/>
    </xf>
    <xf numFmtId="165" fontId="17" fillId="5" borderId="7" xfId="2" applyNumberFormat="1" applyFont="1" applyFill="1" applyBorder="1"/>
    <xf numFmtId="0" fontId="16" fillId="4" borderId="14" xfId="0" applyFont="1" applyFill="1" applyBorder="1" applyAlignment="1">
      <alignment horizontal="center"/>
    </xf>
    <xf numFmtId="165" fontId="18" fillId="4" borderId="17" xfId="2" applyNumberFormat="1" applyFont="1" applyFill="1" applyBorder="1"/>
    <xf numFmtId="0" fontId="17" fillId="7" borderId="0" xfId="0" applyFont="1" applyFill="1" applyBorder="1"/>
    <xf numFmtId="0" fontId="17" fillId="7" borderId="23" xfId="0" applyFont="1" applyFill="1" applyBorder="1"/>
    <xf numFmtId="165" fontId="21" fillId="7" borderId="24" xfId="2" applyNumberFormat="1" applyFont="1" applyFill="1" applyBorder="1"/>
    <xf numFmtId="165" fontId="17" fillId="7" borderId="25" xfId="2" applyNumberFormat="1" applyFont="1" applyFill="1" applyBorder="1"/>
    <xf numFmtId="0" fontId="17" fillId="7" borderId="27" xfId="0" applyFont="1" applyFill="1" applyBorder="1"/>
    <xf numFmtId="6" fontId="17" fillId="7" borderId="28" xfId="2" applyNumberFormat="1" applyFont="1" applyFill="1" applyBorder="1"/>
    <xf numFmtId="0" fontId="23" fillId="8" borderId="12" xfId="0" applyFont="1" applyFill="1" applyBorder="1" applyAlignment="1">
      <alignment horizontal="center"/>
    </xf>
    <xf numFmtId="165" fontId="18" fillId="8" borderId="7" xfId="2" applyNumberFormat="1" applyFont="1" applyFill="1" applyBorder="1"/>
    <xf numFmtId="0" fontId="21" fillId="7" borderId="19" xfId="0" applyFont="1" applyFill="1" applyBorder="1" applyAlignment="1">
      <alignment horizontal="center"/>
    </xf>
    <xf numFmtId="0" fontId="21" fillId="8" borderId="26" xfId="0" applyFont="1" applyFill="1" applyBorder="1"/>
    <xf numFmtId="0" fontId="11" fillId="7" borderId="23" xfId="0" applyFont="1" applyFill="1" applyBorder="1" applyAlignment="1">
      <alignment wrapText="1"/>
    </xf>
    <xf numFmtId="168" fontId="17" fillId="7" borderId="18" xfId="2" applyNumberFormat="1" applyFont="1" applyFill="1" applyBorder="1" applyAlignment="1">
      <alignment horizontal="right"/>
    </xf>
    <xf numFmtId="165" fontId="18" fillId="8" borderId="27" xfId="2" applyNumberFormat="1" applyFont="1" applyFill="1" applyBorder="1" applyAlignment="1">
      <alignment horizontal="right"/>
    </xf>
    <xf numFmtId="5" fontId="18" fillId="8" borderId="27" xfId="2" applyNumberFormat="1" applyFont="1" applyFill="1" applyBorder="1" applyAlignment="1">
      <alignment horizontal="right"/>
    </xf>
    <xf numFmtId="0" fontId="19" fillId="0" borderId="1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20" fillId="7" borderId="20" xfId="0" applyFont="1" applyFill="1" applyBorder="1" applyAlignment="1">
      <alignment horizontal="center"/>
    </xf>
    <xf numFmtId="0" fontId="20" fillId="7" borderId="21" xfId="0" applyFont="1" applyFill="1" applyBorder="1" applyAlignment="1">
      <alignment horizontal="center"/>
    </xf>
    <xf numFmtId="0" fontId="20" fillId="7" borderId="22" xfId="0" applyFont="1" applyFill="1" applyBorder="1" applyAlignment="1">
      <alignment horizontal="center"/>
    </xf>
  </cellXfs>
  <cellStyles count="7">
    <cellStyle name="Comma" xfId="1" builtinId="3"/>
    <cellStyle name="Comma 2" xfId="5"/>
    <cellStyle name="Currency" xfId="2" builtinId="4"/>
    <cellStyle name="Hyperlink" xfId="6" builtinId="8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colors>
    <mruColors>
      <color rgb="FFFFFFCC"/>
      <color rgb="FFFCD6B6"/>
      <color rgb="FFB4E9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2381250</xdr:colOff>
      <xdr:row>4</xdr:row>
      <xdr:rowOff>42334</xdr:rowOff>
    </xdr:from>
    <xdr:to>
      <xdr:col>2</xdr:col>
      <xdr:colOff>42334</xdr:colOff>
      <xdr:row>6</xdr:row>
      <xdr:rowOff>137584</xdr:rowOff>
    </xdr:to>
    <xdr:sp macro="" textlink="">
      <xdr:nvSpPr>
        <xdr:cNvPr id="3" name="TextBox 2"/>
        <xdr:cNvSpPr txBox="1"/>
      </xdr:nvSpPr>
      <xdr:spPr>
        <a:xfrm>
          <a:off x="2381250" y="2190751"/>
          <a:ext cx="2370667" cy="518583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bg1"/>
              </a:solidFill>
            </a:rPr>
            <a:t>Enter estimated count of students:</a:t>
          </a:r>
          <a:r>
            <a:rPr lang="en-US" sz="1100" b="1" baseline="0">
              <a:solidFill>
                <a:schemeClr val="bg1"/>
              </a:solidFill>
            </a:rPr>
            <a:t>  State Aid Fall Enrollment </a:t>
          </a:r>
          <a:r>
            <a:rPr lang="en-US" sz="1200" b="1" u="sng" baseline="0">
              <a:solidFill>
                <a:schemeClr val="bg1"/>
              </a:solidFill>
            </a:rPr>
            <a:t>2018</a:t>
          </a:r>
          <a:endParaRPr lang="en-US" sz="1200" b="1" u="sng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1914526</xdr:colOff>
      <xdr:row>4</xdr:row>
      <xdr:rowOff>38100</xdr:rowOff>
    </xdr:from>
    <xdr:to>
      <xdr:col>4</xdr:col>
      <xdr:colOff>1193801</xdr:colOff>
      <xdr:row>6</xdr:row>
      <xdr:rowOff>184149</xdr:rowOff>
    </xdr:to>
    <xdr:sp macro="" textlink="">
      <xdr:nvSpPr>
        <xdr:cNvPr id="8" name="TextBox 7"/>
        <xdr:cNvSpPr txBox="1"/>
      </xdr:nvSpPr>
      <xdr:spPr>
        <a:xfrm>
          <a:off x="7248526" y="2219325"/>
          <a:ext cx="3975100" cy="565149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bg1"/>
              </a:solidFill>
            </a:rPr>
            <a:t>Count of LEP students scoring</a:t>
          </a:r>
          <a:r>
            <a:rPr lang="en-US" sz="1100" b="1" baseline="0">
              <a:solidFill>
                <a:schemeClr val="bg1"/>
              </a:solidFill>
            </a:rPr>
            <a:t> (composite) less than 4.0 on Language Acquisition Assessment </a:t>
          </a:r>
          <a:r>
            <a:rPr lang="en-US" sz="1200" b="1" u="sng" baseline="0">
              <a:solidFill>
                <a:schemeClr val="bg1"/>
              </a:solidFill>
            </a:rPr>
            <a:t>(taken 2/2018)</a:t>
          </a:r>
        </a:p>
        <a:p>
          <a:endParaRPr lang="en-US" sz="1100" b="1" baseline="0">
            <a:solidFill>
              <a:schemeClr val="bg1"/>
            </a:solidFill>
          </a:endParaRPr>
        </a:p>
        <a:p>
          <a:endParaRPr lang="en-US" sz="1100" b="1" baseline="0">
            <a:solidFill>
              <a:schemeClr val="bg1"/>
            </a:solidFill>
          </a:endParaRPr>
        </a:p>
        <a:p>
          <a:endParaRPr lang="en-US" sz="1100"/>
        </a:p>
      </xdr:txBody>
    </xdr:sp>
    <xdr:clientData/>
  </xdr:twoCellAnchor>
  <xdr:twoCellAnchor>
    <xdr:from>
      <xdr:col>4</xdr:col>
      <xdr:colOff>638175</xdr:colOff>
      <xdr:row>6</xdr:row>
      <xdr:rowOff>12699</xdr:rowOff>
    </xdr:from>
    <xdr:to>
      <xdr:col>4</xdr:col>
      <xdr:colOff>956734</xdr:colOff>
      <xdr:row>7</xdr:row>
      <xdr:rowOff>222249</xdr:rowOff>
    </xdr:to>
    <xdr:sp macro="" textlink="">
      <xdr:nvSpPr>
        <xdr:cNvPr id="10" name="Down Arrow 9"/>
        <xdr:cNvSpPr/>
      </xdr:nvSpPr>
      <xdr:spPr>
        <a:xfrm>
          <a:off x="10906125" y="1470024"/>
          <a:ext cx="318559" cy="419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47626</xdr:colOff>
      <xdr:row>4</xdr:row>
      <xdr:rowOff>171450</xdr:rowOff>
    </xdr:from>
    <xdr:to>
      <xdr:col>2</xdr:col>
      <xdr:colOff>666751</xdr:colOff>
      <xdr:row>9</xdr:row>
      <xdr:rowOff>39158</xdr:rowOff>
    </xdr:to>
    <xdr:sp macro="" textlink="">
      <xdr:nvSpPr>
        <xdr:cNvPr id="16" name="Curved Left Arrow 15"/>
        <xdr:cNvSpPr/>
      </xdr:nvSpPr>
      <xdr:spPr>
        <a:xfrm>
          <a:off x="4914901" y="1209675"/>
          <a:ext cx="619125" cy="100118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152401</xdr:colOff>
      <xdr:row>24</xdr:row>
      <xdr:rowOff>190500</xdr:rowOff>
    </xdr:from>
    <xdr:to>
      <xdr:col>1</xdr:col>
      <xdr:colOff>476250</xdr:colOff>
      <xdr:row>27</xdr:row>
      <xdr:rowOff>276225</xdr:rowOff>
    </xdr:to>
    <xdr:sp macro="" textlink="">
      <xdr:nvSpPr>
        <xdr:cNvPr id="4" name="TextBox 3"/>
        <xdr:cNvSpPr txBox="1"/>
      </xdr:nvSpPr>
      <xdr:spPr>
        <a:xfrm>
          <a:off x="152401" y="6562725"/>
          <a:ext cx="3876674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To accurately estimate</a:t>
          </a:r>
          <a:r>
            <a:rPr lang="en-US" sz="10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</a:t>
          </a:r>
          <a:r>
            <a:rPr lang="en-US" sz="100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your district's total general state aid need you must complete both</a:t>
          </a:r>
          <a:r>
            <a:rPr lang="en-US" sz="10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the need based on the state aid fall enrollment (column A &amp; B) AND the need based on the count of eligible LEP students (columns D &amp; E).</a:t>
          </a:r>
        </a:p>
        <a:p>
          <a:r>
            <a:rPr lang="en-US" sz="10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For an estimated count of LEP students - please check with your program administrator for the LEP program. </a:t>
          </a:r>
          <a:endParaRPr lang="en-US" sz="100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  <xdr:twoCellAnchor>
    <xdr:from>
      <xdr:col>1</xdr:col>
      <xdr:colOff>542925</xdr:colOff>
      <xdr:row>26</xdr:row>
      <xdr:rowOff>66675</xdr:rowOff>
    </xdr:from>
    <xdr:to>
      <xdr:col>2</xdr:col>
      <xdr:colOff>466725</xdr:colOff>
      <xdr:row>27</xdr:row>
      <xdr:rowOff>65532</xdr:rowOff>
    </xdr:to>
    <xdr:sp macro="" textlink="">
      <xdr:nvSpPr>
        <xdr:cNvPr id="5" name="Right Arrow 4"/>
        <xdr:cNvSpPr/>
      </xdr:nvSpPr>
      <xdr:spPr>
        <a:xfrm>
          <a:off x="4095750" y="6877050"/>
          <a:ext cx="1076325" cy="608457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104775</xdr:colOff>
      <xdr:row>28</xdr:row>
      <xdr:rowOff>38100</xdr:rowOff>
    </xdr:from>
    <xdr:to>
      <xdr:col>2</xdr:col>
      <xdr:colOff>123825</xdr:colOff>
      <xdr:row>30</xdr:row>
      <xdr:rowOff>552450</xdr:rowOff>
    </xdr:to>
    <xdr:sp macro="" textlink="">
      <xdr:nvSpPr>
        <xdr:cNvPr id="15" name="TextBox 14"/>
        <xdr:cNvSpPr txBox="1"/>
      </xdr:nvSpPr>
      <xdr:spPr>
        <a:xfrm>
          <a:off x="104775" y="7800975"/>
          <a:ext cx="4886325" cy="112395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aseline="0">
              <a:solidFill>
                <a:schemeClr val="bg1"/>
              </a:solidFill>
            </a:rPr>
            <a:t>To determine the fiscal impact through FY2019 of other revenue </a:t>
          </a:r>
        </a:p>
        <a:p>
          <a:r>
            <a:rPr lang="en-US" sz="1200" baseline="0">
              <a:solidFill>
                <a:schemeClr val="bg1"/>
              </a:solidFill>
            </a:rPr>
            <a:t>equalization, see below calculation.  </a:t>
          </a:r>
        </a:p>
        <a:p>
          <a:r>
            <a:rPr lang="en-US" sz="1200" baseline="0">
              <a:solidFill>
                <a:schemeClr val="bg1"/>
              </a:solidFill>
            </a:rPr>
            <a:t>Remember when budgeting that there has been NO CHANGE in the flow of payments to your district from other revenues - budget each revenue as you have always done so in the past.</a:t>
          </a:r>
          <a:endParaRPr lang="en-US" sz="12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1247775</xdr:colOff>
      <xdr:row>30</xdr:row>
      <xdr:rowOff>219076</xdr:rowOff>
    </xdr:from>
    <xdr:to>
      <xdr:col>2</xdr:col>
      <xdr:colOff>619126</xdr:colOff>
      <xdr:row>31</xdr:row>
      <xdr:rowOff>114301</xdr:rowOff>
    </xdr:to>
    <xdr:sp macro="" textlink="">
      <xdr:nvSpPr>
        <xdr:cNvPr id="19" name="Left-Up Arrow 18"/>
        <xdr:cNvSpPr/>
      </xdr:nvSpPr>
      <xdr:spPr>
        <a:xfrm rot="16200000">
          <a:off x="4886326" y="8505825"/>
          <a:ext cx="514350" cy="685801"/>
        </a:xfrm>
        <a:prstGeom prst="lef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theme="3" tint="0.79998168889431442"/>
    <pageSetUpPr fitToPage="1"/>
  </sheetPr>
  <dimension ref="A1:J36"/>
  <sheetViews>
    <sheetView tabSelected="1" zoomScaleNormal="100" zoomScalePageLayoutView="90" workbookViewId="0">
      <pane ySplit="1" topLeftCell="A20" activePane="bottomLeft" state="frozen"/>
      <selection pane="bottomLeft" activeCell="E31" sqref="E31"/>
    </sheetView>
  </sheetViews>
  <sheetFormatPr defaultColWidth="8.85546875" defaultRowHeight="16.5" x14ac:dyDescent="0.4"/>
  <cols>
    <col min="1" max="1" width="53.28515625" style="1" customWidth="1"/>
    <col min="2" max="2" width="19.7109375" style="18" customWidth="1"/>
    <col min="3" max="3" width="10.5703125" style="1" customWidth="1"/>
    <col min="4" max="4" width="70.42578125" style="1" customWidth="1"/>
    <col min="5" max="5" width="22.42578125" style="2" customWidth="1"/>
    <col min="6" max="6" width="12" style="1" customWidth="1"/>
    <col min="7" max="7" width="16.28515625" style="1" bestFit="1" customWidth="1"/>
    <col min="8" max="8" width="9" style="1" customWidth="1"/>
    <col min="9" max="16384" width="8.85546875" style="1"/>
  </cols>
  <sheetData>
    <row r="1" spans="1:5" s="3" customFormat="1" ht="32.25" thickBot="1" x14ac:dyDescent="0.55000000000000004">
      <c r="A1" s="80" t="s">
        <v>30</v>
      </c>
      <c r="B1" s="80"/>
      <c r="C1" s="80"/>
      <c r="D1" s="80"/>
      <c r="E1" s="80"/>
    </row>
    <row r="2" spans="1:5" s="3" customFormat="1" ht="57" hidden="1" customHeight="1" x14ac:dyDescent="0.4">
      <c r="A2" s="60" t="s">
        <v>2</v>
      </c>
      <c r="B2" s="61" t="s">
        <v>0</v>
      </c>
      <c r="C2" s="62" t="s">
        <v>1</v>
      </c>
      <c r="E2" s="4"/>
    </row>
    <row r="3" spans="1:5" s="3" customFormat="1" hidden="1" x14ac:dyDescent="0.4">
      <c r="A3" s="5" t="s">
        <v>17</v>
      </c>
      <c r="B3" s="24">
        <v>200</v>
      </c>
      <c r="C3" s="7">
        <v>12</v>
      </c>
      <c r="E3" s="4"/>
    </row>
    <row r="4" spans="1:5" hidden="1" x14ac:dyDescent="0.4">
      <c r="A4" s="8" t="s">
        <v>18</v>
      </c>
      <c r="B4" s="25">
        <v>600</v>
      </c>
      <c r="C4" s="26">
        <v>15</v>
      </c>
    </row>
    <row r="7" spans="1:5" x14ac:dyDescent="0.4">
      <c r="E7" s="4"/>
    </row>
    <row r="8" spans="1:5" ht="23.25" customHeight="1" x14ac:dyDescent="0.4">
      <c r="A8" s="43" t="s">
        <v>10</v>
      </c>
      <c r="B8" s="30"/>
      <c r="D8" s="43" t="s">
        <v>5</v>
      </c>
      <c r="E8" s="31"/>
    </row>
    <row r="9" spans="1:5" x14ac:dyDescent="0.4">
      <c r="A9" s="10" t="s">
        <v>26</v>
      </c>
      <c r="B9" s="27">
        <v>0</v>
      </c>
      <c r="C9" s="9"/>
      <c r="D9" s="10" t="s">
        <v>31</v>
      </c>
      <c r="E9" s="28">
        <v>0</v>
      </c>
    </row>
    <row r="10" spans="1:5" x14ac:dyDescent="0.4">
      <c r="A10" s="8" t="s">
        <v>15</v>
      </c>
      <c r="B10" s="12">
        <f>IF($B$9&lt;200,12,IF($B$9&gt;600,15,($B$9*0.0075)+10.5))</f>
        <v>12</v>
      </c>
      <c r="C10" s="9"/>
      <c r="D10" s="8" t="s">
        <v>4</v>
      </c>
      <c r="E10" s="13">
        <v>0.25</v>
      </c>
    </row>
    <row r="11" spans="1:5" x14ac:dyDescent="0.4">
      <c r="A11" s="8" t="s">
        <v>11</v>
      </c>
      <c r="B11" s="14">
        <f>B9/B10</f>
        <v>0</v>
      </c>
      <c r="C11" s="9"/>
      <c r="D11" s="10" t="s">
        <v>6</v>
      </c>
      <c r="E11" s="11">
        <f>IF(E9=0,0,E9*E10)</f>
        <v>0</v>
      </c>
    </row>
    <row r="12" spans="1:5" ht="17.25" thickBot="1" x14ac:dyDescent="0.45">
      <c r="A12" s="9"/>
      <c r="B12" s="15"/>
      <c r="C12" s="9"/>
      <c r="D12" s="16" t="s">
        <v>7</v>
      </c>
      <c r="E12" s="17">
        <f>E11/B10</f>
        <v>0</v>
      </c>
    </row>
    <row r="13" spans="1:5" ht="17.25" thickTop="1" x14ac:dyDescent="0.4">
      <c r="C13" s="9"/>
    </row>
    <row r="14" spans="1:5" ht="22.5" customHeight="1" x14ac:dyDescent="0.4">
      <c r="A14" s="44" t="s">
        <v>12</v>
      </c>
      <c r="B14" s="19"/>
      <c r="C14" s="9"/>
      <c r="D14" s="44" t="s">
        <v>8</v>
      </c>
      <c r="E14" s="19"/>
    </row>
    <row r="15" spans="1:5" ht="22.5" customHeight="1" x14ac:dyDescent="0.4">
      <c r="A15" s="10" t="s">
        <v>23</v>
      </c>
      <c r="B15" s="45">
        <v>49131.96</v>
      </c>
      <c r="C15" s="9"/>
      <c r="D15" s="10" t="s">
        <v>23</v>
      </c>
      <c r="E15" s="45">
        <v>49131.96</v>
      </c>
    </row>
    <row r="16" spans="1:5" ht="22.5" customHeight="1" x14ac:dyDescent="0.4">
      <c r="A16" s="8" t="s">
        <v>16</v>
      </c>
      <c r="B16" s="29">
        <v>0.28999999999999998</v>
      </c>
      <c r="C16" s="9"/>
      <c r="D16" s="8" t="s">
        <v>16</v>
      </c>
      <c r="E16" s="29">
        <f>B16</f>
        <v>0.28999999999999998</v>
      </c>
    </row>
    <row r="17" spans="1:10" ht="22.5" customHeight="1" x14ac:dyDescent="0.4">
      <c r="A17" s="10" t="s">
        <v>13</v>
      </c>
      <c r="B17" s="41">
        <f>B15*(1+B16)</f>
        <v>63380.2284</v>
      </c>
      <c r="C17" s="9"/>
      <c r="D17" s="10" t="s">
        <v>13</v>
      </c>
      <c r="E17" s="41">
        <f>E15*(1+E16)</f>
        <v>63380.2284</v>
      </c>
    </row>
    <row r="18" spans="1:10" ht="22.5" customHeight="1" thickBot="1" x14ac:dyDescent="0.45">
      <c r="A18" s="48" t="s">
        <v>14</v>
      </c>
      <c r="B18" s="49">
        <f>B17*B11</f>
        <v>0</v>
      </c>
      <c r="C18" s="9"/>
      <c r="D18" s="48" t="s">
        <v>14</v>
      </c>
      <c r="E18" s="50">
        <f>E17*E12</f>
        <v>0</v>
      </c>
    </row>
    <row r="19" spans="1:10" ht="22.5" customHeight="1" thickTop="1" x14ac:dyDescent="0.4">
      <c r="C19" s="9"/>
      <c r="E19" s="18"/>
    </row>
    <row r="20" spans="1:10" ht="22.5" customHeight="1" x14ac:dyDescent="0.4">
      <c r="A20" s="44" t="s">
        <v>9</v>
      </c>
      <c r="B20" s="19"/>
      <c r="C20" s="9"/>
      <c r="D20" s="44" t="s">
        <v>9</v>
      </c>
      <c r="E20" s="19"/>
    </row>
    <row r="21" spans="1:10" ht="22.5" customHeight="1" x14ac:dyDescent="0.4">
      <c r="A21" s="10" t="s">
        <v>21</v>
      </c>
      <c r="B21" s="42">
        <v>0.31669999999999998</v>
      </c>
      <c r="C21" s="20"/>
      <c r="D21" s="10" t="s">
        <v>22</v>
      </c>
      <c r="E21" s="42">
        <v>0.31669999999999998</v>
      </c>
    </row>
    <row r="22" spans="1:10" ht="22.5" customHeight="1" x14ac:dyDescent="0.4">
      <c r="A22" s="51" t="s">
        <v>3</v>
      </c>
      <c r="B22" s="52">
        <f>B18*B21</f>
        <v>0</v>
      </c>
      <c r="C22" s="21"/>
      <c r="D22" s="51" t="s">
        <v>3</v>
      </c>
      <c r="E22" s="53">
        <f>E18*E21</f>
        <v>0</v>
      </c>
    </row>
    <row r="23" spans="1:10" ht="22.5" customHeight="1" x14ac:dyDescent="0.4">
      <c r="A23" s="6"/>
      <c r="B23" s="22"/>
      <c r="C23" s="9"/>
      <c r="D23" s="6"/>
      <c r="E23" s="22"/>
    </row>
    <row r="24" spans="1:10" ht="38.25" customHeight="1" thickBot="1" x14ac:dyDescent="0.55000000000000004">
      <c r="A24" s="58" t="s">
        <v>27</v>
      </c>
      <c r="B24" s="54">
        <f>B18+B22</f>
        <v>0</v>
      </c>
      <c r="C24" s="40"/>
      <c r="D24" s="59" t="s">
        <v>29</v>
      </c>
      <c r="E24" s="54">
        <f>E18+E22</f>
        <v>0</v>
      </c>
    </row>
    <row r="25" spans="1:10" s="3" customFormat="1" ht="17.25" thickTop="1" x14ac:dyDescent="0.4">
      <c r="A25" s="34"/>
      <c r="B25" s="35"/>
      <c r="D25" s="38"/>
      <c r="E25" s="39"/>
    </row>
    <row r="26" spans="1:10" s="3" customFormat="1" ht="17.25" thickBot="1" x14ac:dyDescent="0.45">
      <c r="A26" s="34"/>
      <c r="B26" s="35"/>
      <c r="D26" s="34"/>
      <c r="E26" s="35"/>
    </row>
    <row r="27" spans="1:10" s="23" customFormat="1" ht="48" customHeight="1" thickTop="1" x14ac:dyDescent="0.65">
      <c r="A27" s="32"/>
      <c r="B27" s="33"/>
      <c r="D27" s="56" t="s">
        <v>28</v>
      </c>
      <c r="E27" s="55">
        <f>B24+E24</f>
        <v>0</v>
      </c>
      <c r="G27" s="46"/>
    </row>
    <row r="28" spans="1:10" ht="27" x14ac:dyDescent="0.65">
      <c r="D28" s="81" t="s">
        <v>19</v>
      </c>
      <c r="E28" s="82"/>
      <c r="G28" s="47"/>
    </row>
    <row r="29" spans="1:10" ht="24" x14ac:dyDescent="0.55000000000000004">
      <c r="D29" s="57" t="s">
        <v>24</v>
      </c>
      <c r="E29" s="63">
        <v>0</v>
      </c>
      <c r="F29" s="10"/>
      <c r="G29" s="9"/>
      <c r="H29" s="9"/>
    </row>
    <row r="30" spans="1:10" ht="24" x14ac:dyDescent="0.55000000000000004">
      <c r="D30" s="72" t="s">
        <v>25</v>
      </c>
      <c r="E30" s="73">
        <v>0</v>
      </c>
      <c r="F30" s="36"/>
      <c r="G30" s="37"/>
      <c r="H30" s="37"/>
      <c r="I30" s="37"/>
      <c r="J30" s="37"/>
    </row>
    <row r="31" spans="1:10" ht="48.75" customHeight="1" thickBot="1" x14ac:dyDescent="0.6">
      <c r="D31" s="64" t="s">
        <v>20</v>
      </c>
      <c r="E31" s="65">
        <f>E27-E29-E30</f>
        <v>0</v>
      </c>
    </row>
    <row r="32" spans="1:10" ht="36" customHeight="1" thickTop="1" thickBot="1" x14ac:dyDescent="0.45">
      <c r="A32" s="83" t="s">
        <v>36</v>
      </c>
      <c r="B32" s="84"/>
      <c r="C32" s="84"/>
      <c r="D32" s="84"/>
      <c r="E32" s="85"/>
    </row>
    <row r="33" spans="1:5" s="23" customFormat="1" ht="46.5" customHeight="1" thickBot="1" x14ac:dyDescent="0.7">
      <c r="A33" s="76" t="s">
        <v>35</v>
      </c>
      <c r="B33" s="77">
        <f>(B18+E18)*0.31</f>
        <v>0</v>
      </c>
      <c r="C33" s="77"/>
      <c r="D33" s="74"/>
      <c r="E33" s="68"/>
    </row>
    <row r="34" spans="1:5" s="23" customFormat="1" ht="27" thickBot="1" x14ac:dyDescent="0.7">
      <c r="A34" s="67" t="s">
        <v>34</v>
      </c>
      <c r="B34" s="77">
        <f>(B18+E18)*0.3167</f>
        <v>0</v>
      </c>
      <c r="C34" s="77"/>
      <c r="D34" s="66"/>
      <c r="E34" s="69"/>
    </row>
    <row r="35" spans="1:5" s="23" customFormat="1" ht="27" thickBot="1" x14ac:dyDescent="0.7">
      <c r="A35" s="75" t="s">
        <v>32</v>
      </c>
      <c r="B35" s="78">
        <f>E30</f>
        <v>0</v>
      </c>
      <c r="C35" s="79"/>
      <c r="D35" s="70" t="s">
        <v>33</v>
      </c>
      <c r="E35" s="71">
        <f>(B34-B33)-B35</f>
        <v>0</v>
      </c>
    </row>
    <row r="36" spans="1:5" ht="17.25" thickTop="1" x14ac:dyDescent="0.4"/>
  </sheetData>
  <mergeCells count="6">
    <mergeCell ref="B33:C33"/>
    <mergeCell ref="B34:C34"/>
    <mergeCell ref="B35:C35"/>
    <mergeCell ref="A1:E1"/>
    <mergeCell ref="D28:E28"/>
    <mergeCell ref="A32:E32"/>
  </mergeCells>
  <pageMargins left="0.45" right="0" top="0.25" bottom="0.25" header="0.3" footer="0.3"/>
  <pageSetup scale="7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Est FY2019 GSA </vt:lpstr>
      <vt:lpstr>District</vt:lpstr>
      <vt:lpstr>'Est FY2019 GSA '!Print_Area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Darnall, Tamara</dc:creator>
  <cp:lastModifiedBy>Woodmansey, Susan</cp:lastModifiedBy>
  <cp:lastPrinted>2018-03-15T19:33:14Z</cp:lastPrinted>
  <dcterms:created xsi:type="dcterms:W3CDTF">2015-01-14T17:01:32Z</dcterms:created>
  <dcterms:modified xsi:type="dcterms:W3CDTF">2018-03-20T13:52:54Z</dcterms:modified>
</cp:coreProperties>
</file>