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N:\CANS\SNP\NonProgram Foods\"/>
    </mc:Choice>
  </mc:AlternateContent>
  <xr:revisionPtr revIDLastSave="0" documentId="13_ncr:1_{D94F5480-514F-45EA-A940-CBEAF63EB53E}" xr6:coauthVersionLast="47" xr6:coauthVersionMax="47" xr10:uidLastSave="{00000000-0000-0000-0000-000000000000}"/>
  <bookViews>
    <workbookView xWindow="-120" yWindow="-120" windowWidth="29040" windowHeight="15720" tabRatio="878" xr2:uid="{00000000-000D-0000-FFFF-FFFF00000000}"/>
  </bookViews>
  <sheets>
    <sheet name="Instructions" sheetId="3" r:id="rId1"/>
    <sheet name="Breakfast and Lunch Example" sheetId="1" r:id="rId2"/>
    <sheet name="1. Breakfast Fillable" sheetId="4" r:id="rId3"/>
    <sheet name="2. Lunch Fillable" sheetId="6" r:id="rId4"/>
    <sheet name="A la Carte Example" sheetId="22" r:id="rId5"/>
    <sheet name="3. A la Carte Fillable" sheetId="25" r:id="rId6"/>
    <sheet name="4. Program Food Revenue" sheetId="7" r:id="rId7"/>
    <sheet name="5. Totals" sheetId="12" r:id="rId8"/>
    <sheet name="Recipe Cost Analysis Example" sheetId="13" r:id="rId9"/>
    <sheet name="Recipe Cost Analysis Fillable" sheetId="14" r:id="rId10"/>
    <sheet name="Recipe Cost Analysis 2" sheetId="20" r:id="rId11"/>
    <sheet name="Recipe Cost Analysis 3" sheetId="2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9" i="1" l="1"/>
  <c r="D81" i="1"/>
  <c r="D73" i="1"/>
  <c r="D66" i="1"/>
  <c r="I79" i="7"/>
  <c r="I78" i="7"/>
  <c r="I77" i="7"/>
  <c r="I71" i="7"/>
  <c r="I70" i="7"/>
  <c r="I69" i="7"/>
  <c r="I81" i="7" l="1"/>
  <c r="I73" i="7"/>
  <c r="J28" i="25"/>
  <c r="I28" i="25"/>
  <c r="D28" i="25"/>
  <c r="F28" i="25" s="1"/>
  <c r="H28" i="25" s="1"/>
  <c r="J27" i="25"/>
  <c r="I27" i="25"/>
  <c r="D27" i="25"/>
  <c r="F27" i="25" s="1"/>
  <c r="H27" i="25" s="1"/>
  <c r="J26" i="25"/>
  <c r="I26" i="25"/>
  <c r="D26" i="25"/>
  <c r="F26" i="25" s="1"/>
  <c r="H26" i="25" s="1"/>
  <c r="J25" i="25"/>
  <c r="I25" i="25"/>
  <c r="D25" i="25"/>
  <c r="F25" i="25" s="1"/>
  <c r="H25" i="25" s="1"/>
  <c r="J24" i="25"/>
  <c r="I24" i="25"/>
  <c r="D24" i="25"/>
  <c r="F24" i="25" s="1"/>
  <c r="H24" i="25" s="1"/>
  <c r="J23" i="25"/>
  <c r="I23" i="25"/>
  <c r="D23" i="25"/>
  <c r="F23" i="25" s="1"/>
  <c r="H23" i="25" s="1"/>
  <c r="J22" i="25"/>
  <c r="I22" i="25"/>
  <c r="D22" i="25"/>
  <c r="F22" i="25" s="1"/>
  <c r="H22" i="25" s="1"/>
  <c r="J21" i="25"/>
  <c r="I21" i="25"/>
  <c r="D21" i="25"/>
  <c r="F21" i="25" s="1"/>
  <c r="H21" i="25" s="1"/>
  <c r="J20" i="25"/>
  <c r="I20" i="25"/>
  <c r="D20" i="25"/>
  <c r="F20" i="25" s="1"/>
  <c r="H20" i="25" s="1"/>
  <c r="J19" i="25"/>
  <c r="I19" i="25"/>
  <c r="D19" i="25"/>
  <c r="F19" i="25" s="1"/>
  <c r="H19" i="25" s="1"/>
  <c r="J18" i="25"/>
  <c r="I18" i="25"/>
  <c r="D18" i="25"/>
  <c r="F18" i="25" s="1"/>
  <c r="H18" i="25" s="1"/>
  <c r="J17" i="25"/>
  <c r="I17" i="25"/>
  <c r="D17" i="25"/>
  <c r="F17" i="25" s="1"/>
  <c r="H17" i="25" s="1"/>
  <c r="J16" i="25"/>
  <c r="I16" i="25"/>
  <c r="D16" i="25"/>
  <c r="F16" i="25" s="1"/>
  <c r="H16" i="25" s="1"/>
  <c r="J15" i="25"/>
  <c r="I15" i="25"/>
  <c r="D15" i="25"/>
  <c r="F15" i="25" s="1"/>
  <c r="H15" i="25" s="1"/>
  <c r="J14" i="25"/>
  <c r="I14" i="25"/>
  <c r="D14" i="25"/>
  <c r="F14" i="25" s="1"/>
  <c r="H14" i="25" s="1"/>
  <c r="J13" i="25"/>
  <c r="I13" i="25"/>
  <c r="D13" i="25"/>
  <c r="F13" i="25" s="1"/>
  <c r="H13" i="25" s="1"/>
  <c r="J12" i="25"/>
  <c r="I12" i="25"/>
  <c r="D12" i="25"/>
  <c r="F12" i="25" s="1"/>
  <c r="H12" i="25" s="1"/>
  <c r="J11" i="25"/>
  <c r="I11" i="25"/>
  <c r="D11" i="25"/>
  <c r="F11" i="25" s="1"/>
  <c r="H11" i="25" s="1"/>
  <c r="J10" i="25"/>
  <c r="I10" i="25"/>
  <c r="D10" i="25"/>
  <c r="F10" i="25" s="1"/>
  <c r="H10" i="25" s="1"/>
  <c r="J9" i="25"/>
  <c r="I9" i="25"/>
  <c r="D9" i="25"/>
  <c r="F9" i="25" s="1"/>
  <c r="H9" i="25" s="1"/>
  <c r="J8" i="25"/>
  <c r="I8" i="25"/>
  <c r="D8" i="25"/>
  <c r="F8" i="25" s="1"/>
  <c r="H8" i="25" s="1"/>
  <c r="J7" i="25"/>
  <c r="I7" i="25"/>
  <c r="D7" i="25"/>
  <c r="F7" i="25" s="1"/>
  <c r="H7" i="25" s="1"/>
  <c r="J6" i="25"/>
  <c r="I6" i="25"/>
  <c r="D6" i="25"/>
  <c r="F6" i="25" s="1"/>
  <c r="H6" i="25" s="1"/>
  <c r="J29" i="25" l="1"/>
  <c r="I29" i="25"/>
  <c r="H29" i="25"/>
  <c r="D6" i="22"/>
  <c r="F6" i="22" s="1"/>
  <c r="H6" i="22" s="1"/>
  <c r="D7" i="22"/>
  <c r="F7" i="22" s="1"/>
  <c r="H7" i="22" s="1"/>
  <c r="D8" i="22"/>
  <c r="F8" i="22" s="1"/>
  <c r="H8" i="22" s="1"/>
  <c r="D9" i="22"/>
  <c r="F9" i="22" s="1"/>
  <c r="H9" i="22" s="1"/>
  <c r="D10" i="22"/>
  <c r="F10" i="22" s="1"/>
  <c r="H10" i="22" s="1"/>
  <c r="D11" i="22"/>
  <c r="F11" i="22"/>
  <c r="H11" i="22" s="1"/>
  <c r="D12" i="22"/>
  <c r="F12" i="22" s="1"/>
  <c r="H12" i="22" s="1"/>
  <c r="D13" i="22"/>
  <c r="F13" i="22" s="1"/>
  <c r="H13" i="22" s="1"/>
  <c r="J28" i="22" l="1"/>
  <c r="I28" i="22"/>
  <c r="D28" i="22"/>
  <c r="F28" i="22" s="1"/>
  <c r="H28" i="22" s="1"/>
  <c r="J27" i="22"/>
  <c r="I27" i="22"/>
  <c r="D27" i="22"/>
  <c r="J26" i="22"/>
  <c r="I26" i="22"/>
  <c r="D26" i="22"/>
  <c r="F26" i="22" s="1"/>
  <c r="H26" i="22" s="1"/>
  <c r="J25" i="22"/>
  <c r="I25" i="22"/>
  <c r="D25" i="22"/>
  <c r="F25" i="22" s="1"/>
  <c r="H25" i="22" s="1"/>
  <c r="J24" i="22"/>
  <c r="I24" i="22"/>
  <c r="D24" i="22"/>
  <c r="F24" i="22" s="1"/>
  <c r="H24" i="22" s="1"/>
  <c r="J23" i="22"/>
  <c r="I23" i="22"/>
  <c r="D23" i="22"/>
  <c r="J22" i="22"/>
  <c r="I22" i="22"/>
  <c r="D22" i="22"/>
  <c r="F22" i="22" s="1"/>
  <c r="H22" i="22" s="1"/>
  <c r="J21" i="22"/>
  <c r="I21" i="22"/>
  <c r="D21" i="22"/>
  <c r="F21" i="22" s="1"/>
  <c r="H21" i="22" s="1"/>
  <c r="J20" i="22"/>
  <c r="I20" i="22"/>
  <c r="D20" i="22"/>
  <c r="F20" i="22" s="1"/>
  <c r="H20" i="22" s="1"/>
  <c r="J19" i="22"/>
  <c r="I19" i="22"/>
  <c r="D19" i="22"/>
  <c r="J18" i="22"/>
  <c r="I18" i="22"/>
  <c r="D18" i="22"/>
  <c r="J17" i="22"/>
  <c r="I17" i="22"/>
  <c r="D17" i="22"/>
  <c r="F17" i="22" s="1"/>
  <c r="H17" i="22" s="1"/>
  <c r="J16" i="22"/>
  <c r="I16" i="22"/>
  <c r="D16" i="22"/>
  <c r="F16" i="22" s="1"/>
  <c r="H16" i="22" s="1"/>
  <c r="J15" i="22"/>
  <c r="I15" i="22"/>
  <c r="D15" i="22"/>
  <c r="J14" i="22"/>
  <c r="I14" i="22"/>
  <c r="D14" i="22"/>
  <c r="F14" i="22" s="1"/>
  <c r="H14" i="22" s="1"/>
  <c r="J13" i="22"/>
  <c r="I13" i="22"/>
  <c r="J12" i="22"/>
  <c r="I12" i="22"/>
  <c r="J11" i="22"/>
  <c r="I11" i="22"/>
  <c r="J10" i="22"/>
  <c r="I10" i="22"/>
  <c r="J9" i="22"/>
  <c r="I9" i="22"/>
  <c r="J8" i="22"/>
  <c r="I8" i="22"/>
  <c r="J7" i="22"/>
  <c r="I7" i="22"/>
  <c r="J6" i="22"/>
  <c r="I6" i="22"/>
  <c r="J29" i="22" l="1"/>
  <c r="I29" i="22"/>
  <c r="F18" i="22"/>
  <c r="H18" i="22" s="1"/>
  <c r="F15" i="22"/>
  <c r="H15" i="22" s="1"/>
  <c r="F19" i="22"/>
  <c r="H19" i="22" s="1"/>
  <c r="F23" i="22"/>
  <c r="H23" i="22" s="1"/>
  <c r="F27" i="22"/>
  <c r="H27" i="22" s="1"/>
  <c r="D117" i="6"/>
  <c r="C47" i="6" s="1"/>
  <c r="D107" i="6"/>
  <c r="C46" i="6" s="1"/>
  <c r="D97" i="6"/>
  <c r="C45" i="6" s="1"/>
  <c r="D87" i="6"/>
  <c r="D127" i="4"/>
  <c r="C47" i="4" s="1"/>
  <c r="D117" i="4"/>
  <c r="C46" i="4" s="1"/>
  <c r="D107" i="4"/>
  <c r="C45" i="4" s="1"/>
  <c r="D97" i="4"/>
  <c r="H29" i="22" l="1"/>
  <c r="R22" i="21"/>
  <c r="Q21" i="21"/>
  <c r="M19" i="21"/>
  <c r="I19" i="21"/>
  <c r="H19" i="21"/>
  <c r="N19" i="21" s="1"/>
  <c r="O19" i="21" s="1"/>
  <c r="M18" i="21"/>
  <c r="I18" i="21"/>
  <c r="H18" i="21"/>
  <c r="N18" i="21" s="1"/>
  <c r="O18" i="21" s="1"/>
  <c r="M17" i="21"/>
  <c r="I17" i="21"/>
  <c r="H17" i="21"/>
  <c r="N17" i="21" s="1"/>
  <c r="O17" i="21" s="1"/>
  <c r="M16" i="21"/>
  <c r="I16" i="21"/>
  <c r="H16" i="21"/>
  <c r="N16" i="21" s="1"/>
  <c r="O16" i="21" s="1"/>
  <c r="M15" i="21"/>
  <c r="I15" i="21"/>
  <c r="H15" i="21"/>
  <c r="N15" i="21" s="1"/>
  <c r="O15" i="21" s="1"/>
  <c r="M14" i="21"/>
  <c r="I14" i="21"/>
  <c r="H14" i="21"/>
  <c r="N14" i="21" s="1"/>
  <c r="O14" i="21" s="1"/>
  <c r="N13" i="21"/>
  <c r="O13" i="21" s="1"/>
  <c r="M13" i="21"/>
  <c r="I13" i="21"/>
  <c r="H13" i="21"/>
  <c r="M12" i="21"/>
  <c r="I12" i="21"/>
  <c r="H12" i="21"/>
  <c r="N12" i="21" s="1"/>
  <c r="O12" i="21" s="1"/>
  <c r="M11" i="21"/>
  <c r="I11" i="21"/>
  <c r="H11" i="21"/>
  <c r="N11" i="21" s="1"/>
  <c r="O11" i="21" s="1"/>
  <c r="M10" i="21"/>
  <c r="I10" i="21"/>
  <c r="H10" i="21"/>
  <c r="N10" i="21" s="1"/>
  <c r="O10" i="21" s="1"/>
  <c r="M9" i="21"/>
  <c r="I9" i="21"/>
  <c r="H9" i="21"/>
  <c r="N9" i="21" s="1"/>
  <c r="O9" i="21" s="1"/>
  <c r="M8" i="21"/>
  <c r="I8" i="21"/>
  <c r="H8" i="21"/>
  <c r="N8" i="21" s="1"/>
  <c r="O8" i="21" s="1"/>
  <c r="R22" i="20"/>
  <c r="Q21" i="20"/>
  <c r="M19" i="20"/>
  <c r="I19" i="20"/>
  <c r="H19" i="20"/>
  <c r="N19" i="20" s="1"/>
  <c r="O19" i="20" s="1"/>
  <c r="M18" i="20"/>
  <c r="I18" i="20"/>
  <c r="H18" i="20"/>
  <c r="N18" i="20" s="1"/>
  <c r="O18" i="20" s="1"/>
  <c r="M17" i="20"/>
  <c r="I17" i="20"/>
  <c r="H17" i="20"/>
  <c r="N17" i="20" s="1"/>
  <c r="O17" i="20" s="1"/>
  <c r="M16" i="20"/>
  <c r="I16" i="20"/>
  <c r="H16" i="20"/>
  <c r="N16" i="20" s="1"/>
  <c r="O16" i="20" s="1"/>
  <c r="M15" i="20"/>
  <c r="I15" i="20"/>
  <c r="H15" i="20"/>
  <c r="N15" i="20" s="1"/>
  <c r="O15" i="20" s="1"/>
  <c r="M14" i="20"/>
  <c r="I14" i="20"/>
  <c r="H14" i="20"/>
  <c r="N14" i="20" s="1"/>
  <c r="O14" i="20" s="1"/>
  <c r="M13" i="20"/>
  <c r="I13" i="20"/>
  <c r="H13" i="20"/>
  <c r="N13" i="20" s="1"/>
  <c r="O13" i="20" s="1"/>
  <c r="M12" i="20"/>
  <c r="I12" i="20"/>
  <c r="H12" i="20"/>
  <c r="N12" i="20" s="1"/>
  <c r="O12" i="20" s="1"/>
  <c r="M11" i="20"/>
  <c r="I11" i="20"/>
  <c r="H11" i="20"/>
  <c r="N11" i="20" s="1"/>
  <c r="O11" i="20" s="1"/>
  <c r="N10" i="20"/>
  <c r="O10" i="20" s="1"/>
  <c r="M10" i="20"/>
  <c r="I10" i="20"/>
  <c r="H10" i="20"/>
  <c r="M9" i="20"/>
  <c r="I9" i="20"/>
  <c r="H9" i="20"/>
  <c r="N9" i="20" s="1"/>
  <c r="O9" i="20" s="1"/>
  <c r="M8" i="20"/>
  <c r="I8" i="20"/>
  <c r="H8" i="20"/>
  <c r="N8" i="20" s="1"/>
  <c r="O8" i="20" s="1"/>
  <c r="H9" i="14"/>
  <c r="H10" i="14"/>
  <c r="H11" i="14"/>
  <c r="H12" i="14"/>
  <c r="H13" i="14"/>
  <c r="H14" i="14"/>
  <c r="H15" i="14"/>
  <c r="H16" i="14"/>
  <c r="H17" i="14"/>
  <c r="H18" i="14"/>
  <c r="H19" i="14"/>
  <c r="H8" i="14"/>
  <c r="N8" i="14" s="1"/>
  <c r="O8" i="14" s="1"/>
  <c r="O21" i="21" l="1"/>
  <c r="O22" i="21" s="1"/>
  <c r="O21" i="20"/>
  <c r="O22" i="20" s="1"/>
  <c r="A242" i="3"/>
  <c r="A17" i="3"/>
  <c r="A12" i="3"/>
  <c r="R22" i="14" l="1"/>
  <c r="Q21" i="14"/>
  <c r="M19" i="14"/>
  <c r="I19" i="14"/>
  <c r="N19" i="14"/>
  <c r="O19" i="14" s="1"/>
  <c r="M18" i="14"/>
  <c r="I18" i="14"/>
  <c r="N18" i="14"/>
  <c r="O18" i="14" s="1"/>
  <c r="M17" i="14"/>
  <c r="I17" i="14"/>
  <c r="N17" i="14"/>
  <c r="O17" i="14" s="1"/>
  <c r="M16" i="14"/>
  <c r="I16" i="14"/>
  <c r="N16" i="14"/>
  <c r="O16" i="14" s="1"/>
  <c r="M15" i="14"/>
  <c r="I15" i="14"/>
  <c r="N15" i="14"/>
  <c r="O15" i="14" s="1"/>
  <c r="M14" i="14"/>
  <c r="I14" i="14"/>
  <c r="N14" i="14"/>
  <c r="O14" i="14" s="1"/>
  <c r="M13" i="14"/>
  <c r="I13" i="14"/>
  <c r="N13" i="14"/>
  <c r="O13" i="14" s="1"/>
  <c r="M12" i="14"/>
  <c r="I12" i="14"/>
  <c r="N12" i="14"/>
  <c r="O12" i="14" s="1"/>
  <c r="M11" i="14"/>
  <c r="I11" i="14"/>
  <c r="N11" i="14"/>
  <c r="O11" i="14" s="1"/>
  <c r="M10" i="14"/>
  <c r="I10" i="14"/>
  <c r="N10" i="14"/>
  <c r="O10" i="14" s="1"/>
  <c r="M9" i="14"/>
  <c r="I9" i="14"/>
  <c r="N9" i="14"/>
  <c r="O9" i="14" s="1"/>
  <c r="M8" i="14"/>
  <c r="I8" i="14"/>
  <c r="R22" i="13"/>
  <c r="Q21" i="13"/>
  <c r="M19" i="13"/>
  <c r="M18" i="13"/>
  <c r="M17" i="13"/>
  <c r="M16" i="13"/>
  <c r="M15" i="13"/>
  <c r="M14" i="13"/>
  <c r="M13" i="13"/>
  <c r="M12" i="13"/>
  <c r="M11" i="13"/>
  <c r="M10" i="13"/>
  <c r="M9" i="13"/>
  <c r="M8" i="13"/>
  <c r="I19" i="13"/>
  <c r="I18" i="13"/>
  <c r="I17" i="13"/>
  <c r="I16" i="13"/>
  <c r="I15" i="13"/>
  <c r="I14" i="13"/>
  <c r="I13" i="13"/>
  <c r="I12" i="13"/>
  <c r="I11" i="13"/>
  <c r="I10" i="13"/>
  <c r="I9" i="13"/>
  <c r="I8" i="13"/>
  <c r="H9" i="13"/>
  <c r="N9" i="13" s="1"/>
  <c r="O9" i="13" s="1"/>
  <c r="H10" i="13"/>
  <c r="N10" i="13" s="1"/>
  <c r="O10" i="13" s="1"/>
  <c r="H11" i="13"/>
  <c r="N11" i="13" s="1"/>
  <c r="O11" i="13" s="1"/>
  <c r="H12" i="13"/>
  <c r="N12" i="13" s="1"/>
  <c r="O12" i="13" s="1"/>
  <c r="H13" i="13"/>
  <c r="N13" i="13" s="1"/>
  <c r="O13" i="13" s="1"/>
  <c r="H14" i="13"/>
  <c r="N14" i="13" s="1"/>
  <c r="O14" i="13" s="1"/>
  <c r="H15" i="13"/>
  <c r="N15" i="13" s="1"/>
  <c r="O15" i="13" s="1"/>
  <c r="H16" i="13"/>
  <c r="N16" i="13" s="1"/>
  <c r="O16" i="13" s="1"/>
  <c r="H17" i="13"/>
  <c r="N17" i="13" s="1"/>
  <c r="O17" i="13" s="1"/>
  <c r="H18" i="13"/>
  <c r="N18" i="13" s="1"/>
  <c r="O18" i="13" s="1"/>
  <c r="H19" i="13"/>
  <c r="N19" i="13" s="1"/>
  <c r="O19" i="13" s="1"/>
  <c r="H8" i="13"/>
  <c r="N8" i="13" s="1"/>
  <c r="O8" i="13" s="1"/>
  <c r="O21" i="13" l="1"/>
  <c r="O22" i="13" s="1"/>
  <c r="O21" i="14"/>
  <c r="O22" i="14" s="1"/>
  <c r="I58" i="7" l="1"/>
  <c r="I59" i="7"/>
  <c r="I60" i="7"/>
  <c r="I61" i="7"/>
  <c r="I62" i="7"/>
  <c r="I57" i="7"/>
  <c r="I49" i="7"/>
  <c r="I50" i="7"/>
  <c r="I51" i="7"/>
  <c r="I52" i="7"/>
  <c r="I53" i="7"/>
  <c r="I48" i="7"/>
  <c r="I40" i="7"/>
  <c r="I41" i="7"/>
  <c r="I42" i="7"/>
  <c r="I43" i="7"/>
  <c r="I44" i="7"/>
  <c r="I39" i="7"/>
  <c r="I32" i="7"/>
  <c r="I28" i="7"/>
  <c r="I29" i="7"/>
  <c r="I30" i="7"/>
  <c r="I31" i="7"/>
  <c r="I27" i="7"/>
  <c r="I19" i="7"/>
  <c r="I20" i="7"/>
  <c r="I21" i="7"/>
  <c r="I22" i="7"/>
  <c r="I23" i="7"/>
  <c r="I18" i="7"/>
  <c r="I10" i="7"/>
  <c r="I11" i="7"/>
  <c r="I12" i="7"/>
  <c r="I13" i="7"/>
  <c r="I14" i="7"/>
  <c r="I9" i="7"/>
  <c r="I65" i="7" l="1"/>
  <c r="I34" i="7"/>
  <c r="G116" i="6"/>
  <c r="G115" i="6"/>
  <c r="G114" i="6"/>
  <c r="G113" i="6"/>
  <c r="G112" i="6"/>
  <c r="G111" i="6"/>
  <c r="G110" i="6"/>
  <c r="G109" i="6"/>
  <c r="G108" i="6"/>
  <c r="G106" i="6"/>
  <c r="G105" i="6"/>
  <c r="G104" i="6"/>
  <c r="G103" i="6"/>
  <c r="G102" i="6"/>
  <c r="G101" i="6"/>
  <c r="G100" i="6"/>
  <c r="G99" i="6"/>
  <c r="G98" i="6"/>
  <c r="G96" i="6"/>
  <c r="G95" i="6"/>
  <c r="G94" i="6"/>
  <c r="G93" i="6"/>
  <c r="G92" i="6"/>
  <c r="G91" i="6"/>
  <c r="G90" i="6"/>
  <c r="G89" i="6"/>
  <c r="G88" i="6"/>
  <c r="C44" i="6"/>
  <c r="G44" i="6" s="1"/>
  <c r="G86" i="6"/>
  <c r="G85" i="6"/>
  <c r="G84" i="6"/>
  <c r="G83" i="6"/>
  <c r="G82" i="6"/>
  <c r="G81" i="6"/>
  <c r="G80" i="6"/>
  <c r="G79" i="6"/>
  <c r="G78" i="6"/>
  <c r="D77" i="6"/>
  <c r="C43" i="6" s="1"/>
  <c r="G43" i="6" s="1"/>
  <c r="G76" i="6"/>
  <c r="G75" i="6"/>
  <c r="G74" i="6"/>
  <c r="G73" i="6"/>
  <c r="G72" i="6"/>
  <c r="G71" i="6"/>
  <c r="G70" i="6"/>
  <c r="G69" i="6"/>
  <c r="G68" i="6"/>
  <c r="K57" i="6"/>
  <c r="G57" i="6"/>
  <c r="K56" i="6"/>
  <c r="G56" i="6"/>
  <c r="K55" i="6"/>
  <c r="G55" i="6"/>
  <c r="K54" i="6"/>
  <c r="G54" i="6"/>
  <c r="K53" i="6"/>
  <c r="G53" i="6"/>
  <c r="K47" i="6"/>
  <c r="G47" i="6"/>
  <c r="K46" i="6"/>
  <c r="G46" i="6"/>
  <c r="K45" i="6"/>
  <c r="G45" i="6"/>
  <c r="K44" i="6"/>
  <c r="K43" i="6"/>
  <c r="K37" i="6"/>
  <c r="D37" i="6"/>
  <c r="G37" i="6" s="1"/>
  <c r="K31" i="6"/>
  <c r="D31" i="6"/>
  <c r="G31" i="6" s="1"/>
  <c r="K25" i="6"/>
  <c r="D25" i="6"/>
  <c r="G25" i="6" s="1"/>
  <c r="K19" i="6"/>
  <c r="D19" i="6"/>
  <c r="G19" i="6" s="1"/>
  <c r="K13" i="6"/>
  <c r="D13" i="6"/>
  <c r="G13" i="6" s="1"/>
  <c r="K64" i="4"/>
  <c r="K65" i="4"/>
  <c r="K66" i="4"/>
  <c r="K67" i="4"/>
  <c r="K63" i="4"/>
  <c r="K54" i="4"/>
  <c r="K55" i="4"/>
  <c r="K56" i="4"/>
  <c r="K57" i="4"/>
  <c r="K53" i="4"/>
  <c r="K44" i="4"/>
  <c r="K45" i="4"/>
  <c r="K46" i="4"/>
  <c r="K47" i="4"/>
  <c r="K43" i="4"/>
  <c r="K37" i="4"/>
  <c r="K31" i="4"/>
  <c r="K25" i="4"/>
  <c r="K19" i="4"/>
  <c r="K13" i="4"/>
  <c r="G119" i="4"/>
  <c r="G120" i="4"/>
  <c r="G121" i="4"/>
  <c r="G122" i="4"/>
  <c r="G123" i="4"/>
  <c r="G124" i="4"/>
  <c r="G125" i="4"/>
  <c r="G126" i="4"/>
  <c r="G118" i="4"/>
  <c r="G109" i="4"/>
  <c r="G110" i="4"/>
  <c r="G111" i="4"/>
  <c r="G112" i="4"/>
  <c r="G113" i="4"/>
  <c r="G114" i="4"/>
  <c r="G115" i="4"/>
  <c r="G116" i="4"/>
  <c r="G108" i="4"/>
  <c r="G99" i="4"/>
  <c r="G100" i="4"/>
  <c r="G101" i="4"/>
  <c r="G102" i="4"/>
  <c r="G103" i="4"/>
  <c r="G104" i="4"/>
  <c r="G105" i="4"/>
  <c r="G106" i="4"/>
  <c r="G98" i="4"/>
  <c r="G89" i="4"/>
  <c r="G90" i="4"/>
  <c r="G91" i="4"/>
  <c r="G92" i="4"/>
  <c r="G93" i="4"/>
  <c r="G94" i="4"/>
  <c r="G95" i="4"/>
  <c r="G96" i="4"/>
  <c r="G88" i="4"/>
  <c r="G79" i="4"/>
  <c r="G80" i="4"/>
  <c r="G81" i="4"/>
  <c r="G82" i="4"/>
  <c r="G83" i="4"/>
  <c r="G84" i="4"/>
  <c r="G85" i="4"/>
  <c r="G86" i="4"/>
  <c r="G78" i="4"/>
  <c r="G83" i="1"/>
  <c r="G82" i="1"/>
  <c r="G67" i="4"/>
  <c r="G66" i="4"/>
  <c r="G65" i="4"/>
  <c r="G64" i="4"/>
  <c r="G63" i="4"/>
  <c r="I85" i="7" l="1"/>
  <c r="K71" i="4"/>
  <c r="K61" i="6"/>
  <c r="G61" i="6"/>
  <c r="G107" i="6"/>
  <c r="G97" i="6"/>
  <c r="G77" i="6"/>
  <c r="G87" i="6"/>
  <c r="G117" i="6"/>
  <c r="G117" i="4"/>
  <c r="C44" i="4"/>
  <c r="G44" i="4" s="1"/>
  <c r="D87" i="4"/>
  <c r="C43" i="4" s="1"/>
  <c r="G43" i="4" s="1"/>
  <c r="G57" i="4"/>
  <c r="G56" i="4"/>
  <c r="G55" i="4"/>
  <c r="G54" i="4"/>
  <c r="G53" i="4"/>
  <c r="G47" i="4"/>
  <c r="G46" i="4"/>
  <c r="G45" i="4"/>
  <c r="D37" i="4"/>
  <c r="G37" i="4" s="1"/>
  <c r="D31" i="4"/>
  <c r="G31" i="4" s="1"/>
  <c r="D25" i="4"/>
  <c r="G25" i="4" s="1"/>
  <c r="D19" i="4"/>
  <c r="G19" i="4" s="1"/>
  <c r="D13" i="4"/>
  <c r="C8" i="12" l="1"/>
  <c r="C9" i="12" s="1"/>
  <c r="G119" i="6"/>
  <c r="G121" i="6" s="1"/>
  <c r="G13" i="4"/>
  <c r="G71" i="4" s="1"/>
  <c r="G87" i="4"/>
  <c r="G97" i="4"/>
  <c r="G107" i="4"/>
  <c r="G127" i="4"/>
  <c r="G41" i="1"/>
  <c r="G42" i="1"/>
  <c r="G43" i="1"/>
  <c r="G44" i="1"/>
  <c r="G40" i="1"/>
  <c r="G129" i="4" l="1"/>
  <c r="G131" i="4" s="1"/>
  <c r="C5" i="12" s="1"/>
  <c r="C6" i="12"/>
  <c r="C7" i="12" l="1"/>
  <c r="C12" i="12" s="1"/>
  <c r="C14" i="12" s="1"/>
  <c r="C16" i="12" s="1"/>
  <c r="G52" i="1"/>
  <c r="G88" i="1"/>
  <c r="G87" i="1"/>
  <c r="G86" i="1"/>
  <c r="G85" i="1"/>
  <c r="G84" i="1"/>
  <c r="G69" i="1"/>
  <c r="G80" i="1"/>
  <c r="G79" i="1"/>
  <c r="G78" i="1"/>
  <c r="G77" i="1"/>
  <c r="G76" i="1"/>
  <c r="G75" i="1"/>
  <c r="G74" i="1"/>
  <c r="G72" i="1"/>
  <c r="G71" i="1"/>
  <c r="G70" i="1"/>
  <c r="G68" i="1"/>
  <c r="G67" i="1"/>
  <c r="G65" i="1"/>
  <c r="G64" i="1"/>
  <c r="G63" i="1"/>
  <c r="G62" i="1"/>
  <c r="G61" i="1"/>
  <c r="G60" i="1"/>
  <c r="G53" i="1"/>
  <c r="G54" i="1"/>
  <c r="G55" i="1"/>
  <c r="G56" i="1"/>
  <c r="G57" i="1"/>
  <c r="G58" i="1"/>
  <c r="D59" i="1"/>
  <c r="C30" i="1" s="1"/>
  <c r="G30" i="1" s="1"/>
  <c r="C34" i="1"/>
  <c r="G34" i="1" s="1"/>
  <c r="C33" i="1"/>
  <c r="G33" i="1" s="1"/>
  <c r="C32" i="1"/>
  <c r="G32" i="1" s="1"/>
  <c r="C31" i="1"/>
  <c r="G31" i="1" s="1"/>
  <c r="D24" i="1"/>
  <c r="G24" i="1" s="1"/>
  <c r="D20" i="1"/>
  <c r="G20" i="1" s="1"/>
  <c r="D15" i="1"/>
  <c r="G15" i="1" s="1"/>
  <c r="D12" i="1"/>
  <c r="G12" i="1" s="1"/>
  <c r="D8" i="1"/>
  <c r="G8" i="1" s="1"/>
  <c r="G46" i="1" l="1"/>
  <c r="G73" i="1"/>
  <c r="G89" i="1"/>
  <c r="G81" i="1"/>
  <c r="G66" i="1"/>
  <c r="G59" i="1"/>
  <c r="G91" i="1" l="1"/>
  <c r="G93" i="1" s="1"/>
</calcChain>
</file>

<file path=xl/sharedStrings.xml><?xml version="1.0" encoding="utf-8"?>
<sst xmlns="http://schemas.openxmlformats.org/spreadsheetml/2006/main" count="757" uniqueCount="344">
  <si>
    <t>Hot dog on bun</t>
  </si>
  <si>
    <t>Hot dog</t>
  </si>
  <si>
    <t>Bun</t>
  </si>
  <si>
    <t>Ketchup</t>
  </si>
  <si>
    <t>Relish</t>
  </si>
  <si>
    <t>Total</t>
  </si>
  <si>
    <t>Rib Pattie</t>
  </si>
  <si>
    <t>BBQ Sauce</t>
  </si>
  <si>
    <t>Chicken Strips</t>
  </si>
  <si>
    <t>Chicken Strip</t>
  </si>
  <si>
    <t>Hamburger on Bun</t>
  </si>
  <si>
    <t>Hamburger Patty</t>
  </si>
  <si>
    <t>Cheese slice</t>
  </si>
  <si>
    <t>Mini Corndogs</t>
  </si>
  <si>
    <t>Mini Corndog</t>
  </si>
  <si>
    <t>Mustard</t>
  </si>
  <si>
    <t>Reference Period Second Entrée NonProgram Food Cost Analysis Example</t>
  </si>
  <si>
    <t>Food sold</t>
  </si>
  <si>
    <t>Second Entrée Name</t>
  </si>
  <si>
    <t>Day</t>
  </si>
  <si>
    <t>Notes</t>
  </si>
  <si>
    <t>Menu Name</t>
  </si>
  <si>
    <t>Veg (avg cost per serving)</t>
  </si>
  <si>
    <t>Calculate 3-5 products of Frozen fruit per serving cost</t>
  </si>
  <si>
    <t>Calculate 3-5 fresh fruit per serving cost</t>
  </si>
  <si>
    <t xml:space="preserve">Suggest Average Fruit Cost analysis: </t>
  </si>
  <si>
    <t xml:space="preserve">Suggest Average Veg Cost analysis: </t>
  </si>
  <si>
    <t>Calculate 3-5 products of Frozen Veg per serving cost</t>
  </si>
  <si>
    <t>Calculate 3-5 fresh Veg per serving cost</t>
  </si>
  <si>
    <t>Fruit (avg cost per serving)</t>
  </si>
  <si>
    <t>Avg Milk</t>
  </si>
  <si>
    <t>Total Cost of food for day</t>
  </si>
  <si>
    <t>---------------------------</t>
  </si>
  <si>
    <t>--------------------------------</t>
  </si>
  <si>
    <t>Total cost per meal</t>
  </si>
  <si>
    <t>Dinner Roll</t>
  </si>
  <si>
    <t>-------------------------------</t>
  </si>
  <si>
    <t>---------------------------------</t>
  </si>
  <si>
    <t>To average: add all per serving cost together and divide by number product costs used in the average</t>
  </si>
  <si>
    <t>Per Svg Cost</t>
  </si>
  <si>
    <t>(9-12 svg of 3 corndogs)</t>
  </si>
  <si>
    <t xml:space="preserve"> (9-12 svg of 4 strips)</t>
  </si>
  <si>
    <t># svg sold</t>
  </si>
  <si>
    <t>Mon</t>
  </si>
  <si>
    <t>Tues</t>
  </si>
  <si>
    <t>Wed</t>
  </si>
  <si>
    <t>Thurs</t>
  </si>
  <si>
    <t>Fri</t>
  </si>
  <si>
    <t>Thur</t>
  </si>
  <si>
    <t>Total Food Cost for week</t>
  </si>
  <si>
    <t>Cost for Reimbursable Meal Food</t>
  </si>
  <si>
    <t>Total # svgs sold (nonprogram &amp; program)</t>
  </si>
  <si>
    <t>NonProgram Food Reference Period Instructions</t>
  </si>
  <si>
    <t>Please Note:</t>
  </si>
  <si>
    <t>1.</t>
  </si>
  <si>
    <t>2.</t>
  </si>
  <si>
    <t>3.</t>
  </si>
  <si>
    <t>4.</t>
  </si>
  <si>
    <t>5.</t>
  </si>
  <si>
    <t>The total food cost for each day will calculate as well as the total food cost for the reference week. This will allow the total program food cost to be calculated.</t>
  </si>
  <si>
    <t>Enter in the number of second entrees sold on each day during the reference period in the "# of serving sold" column. Typically these numbers come from your point of service.</t>
  </si>
  <si>
    <t>In the top half of the spreadsheet enter the food items that your second entrees consist of as well as the corresponding per serving costs for each of those items each day.</t>
  </si>
  <si>
    <t>In the bottom half of the spreadsheet enter the food items that were served for a reimbursable meal and the corresponding per serving costs for each of those items each day.</t>
  </si>
  <si>
    <t>If more than one fruit or vegetable is served each day or if you have a salad bar you can use an average cost for those items by following the directions on the right side of the tool.</t>
  </si>
  <si>
    <t>Reference Period Adult Meal NonProgram Food Cost Analysis Example</t>
  </si>
  <si>
    <t>Per Meal Cost</t>
  </si>
  <si>
    <t># of Adult Meals Sold</t>
  </si>
  <si>
    <t># Svg Sold</t>
  </si>
  <si>
    <t>Cost of Second Entree for Day</t>
  </si>
  <si>
    <t>Food Sold</t>
  </si>
  <si>
    <t>Total # Svgs Sold (Nonprogram &amp; Program)</t>
  </si>
  <si>
    <t>Total Cost of Food for Day</t>
  </si>
  <si>
    <t>Cost of Adult Meals for Day</t>
  </si>
  <si>
    <t>Hamburger on bun</t>
  </si>
  <si>
    <t>(9-12 serving of 4 strips)</t>
  </si>
  <si>
    <t>Total NonProgram Food Cost for Week*</t>
  </si>
  <si>
    <r>
      <t xml:space="preserve">*This is only accurate if your </t>
    </r>
    <r>
      <rPr>
        <b/>
        <sz val="11"/>
        <color theme="1"/>
        <rFont val="Calibri"/>
        <family val="2"/>
        <scheme val="minor"/>
      </rPr>
      <t>only</t>
    </r>
    <r>
      <rPr>
        <sz val="11"/>
        <color theme="1"/>
        <rFont val="Calibri"/>
        <family val="2"/>
        <scheme val="minor"/>
      </rPr>
      <t xml:space="preserve"> nonprogram foods are second entrees, extra milks, and adult meals</t>
    </r>
  </si>
  <si>
    <t># of Extra Milks Sold</t>
  </si>
  <si>
    <t>Average Per Carton Cost</t>
  </si>
  <si>
    <t>Cost of Extra Milks for Day</t>
  </si>
  <si>
    <t>Reference Period Extra Milk NonProgram Food Cost Analysis Example</t>
  </si>
  <si>
    <t>Monday</t>
  </si>
  <si>
    <t>Tuesday</t>
  </si>
  <si>
    <t>Wednesday</t>
  </si>
  <si>
    <t>Thursday</t>
  </si>
  <si>
    <t>Friday</t>
  </si>
  <si>
    <t>6.</t>
  </si>
  <si>
    <t>7.</t>
  </si>
  <si>
    <t>Enter in the number of adult meals sold on each day during the reference period in the "# of adult meals sold" column. Typically these numbers come from your point of service.</t>
  </si>
  <si>
    <t>*The "per meal cost" column will generate automatically when the bottom half of the spreadsheet is filled out</t>
  </si>
  <si>
    <t>8.</t>
  </si>
  <si>
    <t>Enter the average cost per one carton of milk for each day during the reference period in the "average per carton cost" column</t>
  </si>
  <si>
    <t>*To determine the average cost per carton take the cost of each variety of milk you serve, add them together, and divide by the number of kinds of milk you serve.</t>
  </si>
  <si>
    <t>Example: Chocolate Skim $0.30 per carton + Strawberry Skim $0.29 per carton + 1% White $0.29 per carton + Skim White $0.28 per carton = $1.16/4 = $0.29 avg. per carton cost</t>
  </si>
  <si>
    <t>Enter in the number of extra milks sold on each day during the reference period in the "# of extra milks sold" column. Typically these numbers come from your point of service.</t>
  </si>
  <si>
    <t>Total Breakfast NonProgram Food Cost for Week*</t>
  </si>
  <si>
    <t>Total Breakfast Food Cost for week</t>
  </si>
  <si>
    <t>Cost for Breakfast Reimbursable Meal Food</t>
  </si>
  <si>
    <t>Breakfast</t>
  </si>
  <si>
    <t>Lunch</t>
  </si>
  <si>
    <t xml:space="preserve">Reference Period Extra Juice NonProgram Food Cost Analysis </t>
  </si>
  <si>
    <t xml:space="preserve">Reference Period Extra Milk NonProgram Food Cost Analysis </t>
  </si>
  <si>
    <t xml:space="preserve">Reference Period Second Entrée/a la carte NonProgram Food Cost Analysis </t>
  </si>
  <si>
    <t xml:space="preserve">Reference Period Adult Meal NonProgram Food Cost Analysis </t>
  </si>
  <si>
    <t xml:space="preserve">Total Food Cost (both Nonprogram and Program) Analysis </t>
  </si>
  <si>
    <t>*This is only accurate if your only nonprogram foods are second entrees, extra milks/juices, and adult meals</t>
  </si>
  <si>
    <t>Average Per Unit Cost</t>
  </si>
  <si>
    <t># of Extra Juice Sold</t>
  </si>
  <si>
    <t>Cost of Extra Juice for Day</t>
  </si>
  <si>
    <t xml:space="preserve">Instructions: Add information into the blue squares. Do not add information into the gray and black squares. </t>
  </si>
  <si>
    <r>
      <t xml:space="preserve">Ex: .25+.32+.48+.12=1.17 </t>
    </r>
    <r>
      <rPr>
        <b/>
        <sz val="11"/>
        <color rgb="FFD4650A"/>
        <rFont val="Calibri"/>
        <family val="2"/>
      </rPr>
      <t>÷4=0.2925 avg cost per serving</t>
    </r>
  </si>
  <si>
    <t>9.</t>
  </si>
  <si>
    <t>10.</t>
  </si>
  <si>
    <t>Enter the average cost per one juice for each day during the reference period in the "average per unit cost" column</t>
  </si>
  <si>
    <t>*To determine the average cost per unit take the cost of each variety of juice you serve, add them together, and divide by the number of kinds of juice you serve.</t>
  </si>
  <si>
    <t>Enter in the number of extra juices sold on each day during the reference period in the "# of extra juices sold" column. Typically these numbers come from your point of service.</t>
  </si>
  <si>
    <t>This tool can be used to determine the nonprogram food costs for second entrees, adult meals and extra milks/juices. After the information has been entered into this tool, use the data it generates to help you fill out the USDA NonProgram Food Revenue Tool.</t>
  </si>
  <si>
    <t>Adult Meal Revenue Per Day</t>
  </si>
  <si>
    <t>Cost of Adult Meals per Day</t>
  </si>
  <si>
    <t>Cost of Extra Entrée Per Day</t>
  </si>
  <si>
    <t>Extra Entrée Revenue Per Day</t>
  </si>
  <si>
    <t>Adult Breakfast Price</t>
  </si>
  <si>
    <t>Extra Milk Price</t>
  </si>
  <si>
    <t>Second Entrée Price</t>
  </si>
  <si>
    <t>Extra Milk Revenue Per Day</t>
  </si>
  <si>
    <t>Extra Juice Price</t>
  </si>
  <si>
    <t>Extra Juice Revenue Per Day</t>
  </si>
  <si>
    <t>Total Breakfast NonProgram Food Revenue for Week*</t>
  </si>
  <si>
    <t>Adult Lunch Price</t>
  </si>
  <si>
    <t>Total Lunch NonProgram Food Cost for Week*</t>
  </si>
  <si>
    <t>Total Lunch NonProgram Food Revenue for Week*</t>
  </si>
  <si>
    <t>Total Lunch Food Cost for week</t>
  </si>
  <si>
    <t>Cost for Lunch Reimbursable Meal Food</t>
  </si>
  <si>
    <r>
      <t xml:space="preserve">Enter in the total number of servings for each item for each day in the "# of servings sold" column. These numbers will come from the production records. Remember to include both program </t>
    </r>
    <r>
      <rPr>
        <b/>
        <sz val="12"/>
        <color theme="1"/>
        <rFont val="Calibri"/>
        <family val="2"/>
        <scheme val="minor"/>
      </rPr>
      <t>AND</t>
    </r>
    <r>
      <rPr>
        <sz val="12"/>
        <color theme="1"/>
        <rFont val="Calibri"/>
        <family val="2"/>
        <scheme val="minor"/>
      </rPr>
      <t xml:space="preserve"> nonprogram (extra entrees and adult meals) foods.</t>
    </r>
  </si>
  <si>
    <t xml:space="preserve">Enter the price you charge for an extra entrée in the "Second Entrée Price" column for each day. </t>
  </si>
  <si>
    <t>The cost and revenue of second entrees for each day will calculate.</t>
  </si>
  <si>
    <t>Enter in the price you charge for adult meals in the "Adult Breakfast Price" or the "Adult Lunch Price" column, depeding which meal you are working on.</t>
  </si>
  <si>
    <t>The cost and revenue of adult meals for each day will calculate.</t>
  </si>
  <si>
    <t xml:space="preserve">Enter in the price you charge for an extra milk in the "Extra Milk Price" column. </t>
  </si>
  <si>
    <t>The cost and revenue of extra milks for each day will calculate. Finishing this step will also allow the total nonprogram food cost to be calculated (on the lunch tab).</t>
  </si>
  <si>
    <t>11.</t>
  </si>
  <si>
    <t>12.</t>
  </si>
  <si>
    <t>13.</t>
  </si>
  <si>
    <t>**If you are not completing the breakfast tab, skip to #12.</t>
  </si>
  <si>
    <t>Enter in the price you charge for an extra juice in the "Extra Juice Price" column.</t>
  </si>
  <si>
    <t>The cost and revenue of extra juices for each day will calculate. Finishing this step will also allow the total nonprogram food cost to be calculated.</t>
  </si>
  <si>
    <t>14.</t>
  </si>
  <si>
    <t>15.</t>
  </si>
  <si>
    <t xml:space="preserve">Fill out both the breakfast and lunch tabs if applicable to your SFA. </t>
  </si>
  <si>
    <t>Elementary</t>
  </si>
  <si>
    <t>Middle School</t>
  </si>
  <si>
    <t>High School</t>
  </si>
  <si>
    <t>Paid Lunch Price</t>
  </si>
  <si>
    <t>Paid Lunch Revenue</t>
  </si>
  <si>
    <t>Paid Breakfast Revenue</t>
  </si>
  <si>
    <t>Paid Breakfast Reimbursement</t>
  </si>
  <si>
    <t># of Paid Breakfasts Served/Sold</t>
  </si>
  <si>
    <t>Reduced Breakfast Price</t>
  </si>
  <si>
    <t>Reduced Breakfast Reimbursement</t>
  </si>
  <si>
    <t># of Reduced Breakfasts Served</t>
  </si>
  <si>
    <t>Reduced Breakfast Revenue</t>
  </si>
  <si>
    <t>Free Breakfast Reimbursement</t>
  </si>
  <si>
    <t># of Free Breakfasts Served</t>
  </si>
  <si>
    <t>Free Breakfast Revenue</t>
  </si>
  <si>
    <t>Total Breakfast Revenue</t>
  </si>
  <si>
    <t>Paid Lunch Reimbursement</t>
  </si>
  <si>
    <t># of Paid Lunches Served/Sold</t>
  </si>
  <si>
    <t>Reduced Lunch Price</t>
  </si>
  <si>
    <t>Reduced Lunch Reimbursement</t>
  </si>
  <si>
    <t># of Reduced Lunches Served/Sold</t>
  </si>
  <si>
    <t>Reduced Lunch Revenue</t>
  </si>
  <si>
    <t>Free Lunch Reimbursement</t>
  </si>
  <si>
    <t># of Free Lunches Served</t>
  </si>
  <si>
    <t>Free Lunch Revenue</t>
  </si>
  <si>
    <t>Total Lunch Revenue</t>
  </si>
  <si>
    <t>Total Reimbursable Meal Revenue</t>
  </si>
  <si>
    <t>Free Breakfasts</t>
  </si>
  <si>
    <t>Free Lunches</t>
  </si>
  <si>
    <t>Performance Based Reimbursement</t>
  </si>
  <si>
    <t>Directions for Tabs 1 and 2</t>
  </si>
  <si>
    <t>Directions for Tab 3</t>
  </si>
  <si>
    <t>16.</t>
  </si>
  <si>
    <t>17.</t>
  </si>
  <si>
    <t>18.</t>
  </si>
  <si>
    <t>Taco Soup</t>
  </si>
  <si>
    <t>Invoice Cost</t>
  </si>
  <si>
    <t>Case Size</t>
  </si>
  <si>
    <t>Total Case Cost</t>
  </si>
  <si>
    <t xml:space="preserve">Serving Size/Most Common Measure per case/container </t>
  </si>
  <si>
    <t>Cost per Serving Size/Most Common Measure</t>
  </si>
  <si>
    <t>Cost for recipe</t>
  </si>
  <si>
    <t>Cost per serving (list recipe serving size)</t>
  </si>
  <si>
    <t xml:space="preserve">Measure </t>
  </si>
  <si>
    <t>Ground Beef 85/15</t>
  </si>
  <si>
    <t>$2.78 per #</t>
  </si>
  <si>
    <t>40 #</t>
  </si>
  <si>
    <t>oz</t>
  </si>
  <si>
    <t>8 # 8 oz</t>
  </si>
  <si>
    <t>Chili powder</t>
  </si>
  <si>
    <t>5 #</t>
  </si>
  <si>
    <t>1 tsp</t>
  </si>
  <si>
    <t>1 Cup</t>
  </si>
  <si>
    <t>Ground cumin</t>
  </si>
  <si>
    <t>1.25 Cup</t>
  </si>
  <si>
    <t>Onion Powder</t>
  </si>
  <si>
    <t>.5 C</t>
  </si>
  <si>
    <t>Red Pepper</t>
  </si>
  <si>
    <t>1 T &amp; 1 t.</t>
  </si>
  <si>
    <t>Ground black pepper</t>
  </si>
  <si>
    <t>2 T &amp; 2 t.</t>
  </si>
  <si>
    <t>Fresh onion</t>
  </si>
  <si>
    <t>$2.30 per #</t>
  </si>
  <si>
    <t>4 # 8 oz.</t>
  </si>
  <si>
    <t>Ranch Dressing, dry</t>
  </si>
  <si>
    <t>pkg</t>
  </si>
  <si>
    <t>4 oz</t>
  </si>
  <si>
    <t>Tomatoes</t>
  </si>
  <si>
    <t>6 #10 cans</t>
  </si>
  <si>
    <t>#10</t>
  </si>
  <si>
    <t>2 #10</t>
  </si>
  <si>
    <t>Salsa</t>
  </si>
  <si>
    <t>4/1 gal</t>
  </si>
  <si>
    <t>qt</t>
  </si>
  <si>
    <t>2 qt</t>
  </si>
  <si>
    <t>Corn</t>
  </si>
  <si>
    <t>1 #10</t>
  </si>
  <si>
    <t>Kidney Beans</t>
  </si>
  <si>
    <t>4 #10</t>
  </si>
  <si>
    <t>Ingredients</t>
  </si>
  <si>
    <t>Nonprogram Revenue Calculator</t>
  </si>
  <si>
    <t>Enter the Cost for reimbursable meal, cost of nonprogram food and total revenue</t>
  </si>
  <si>
    <r>
      <rPr>
        <b/>
        <sz val="11"/>
        <color indexed="8"/>
        <rFont val="Calibri"/>
        <family val="2"/>
      </rPr>
      <t>Cost of Reimbursable Meal Food</t>
    </r>
    <r>
      <rPr>
        <sz val="11"/>
        <color theme="1"/>
        <rFont val="Calibri"/>
        <family val="2"/>
        <scheme val="minor"/>
      </rPr>
      <t xml:space="preserve"> refers to the amount paid for food purchased to be a part of a reimbursable meal.  </t>
    </r>
  </si>
  <si>
    <r>
      <rPr>
        <b/>
        <sz val="11"/>
        <color indexed="8"/>
        <rFont val="Calibri"/>
        <family val="2"/>
      </rPr>
      <t>Cost of Nonprogram Food</t>
    </r>
    <r>
      <rPr>
        <sz val="11"/>
        <color theme="1"/>
        <rFont val="Calibri"/>
        <family val="2"/>
        <scheme val="minor"/>
      </rPr>
      <t xml:space="preserve"> refers to the amount paid for food sold in a participating school other than a reimbursable meal and is purchased using funds from the school food service account of the school.  This is a broad definition and includes beverages, a la carte foods, and any exta reimbursable foods that are sold such as an extra slice of pizza or carton of milk</t>
    </r>
  </si>
  <si>
    <t>Cost of Nonprogram Food</t>
  </si>
  <si>
    <t>Total Food Costs</t>
  </si>
  <si>
    <t>Total Nonprogram Food Revenue</t>
  </si>
  <si>
    <t>Total Revenue</t>
  </si>
  <si>
    <r>
      <rPr>
        <b/>
        <sz val="11"/>
        <color indexed="8"/>
        <rFont val="Calibri"/>
        <family val="2"/>
      </rPr>
      <t>Total Food Cost</t>
    </r>
    <r>
      <rPr>
        <sz val="11"/>
        <color theme="1"/>
        <rFont val="Calibri"/>
        <family val="2"/>
        <scheme val="minor"/>
      </rPr>
      <t xml:space="preserve"> refers to the total amount paid for food for both reimbursable meals and nonprogram food purchased with the school food service account. </t>
    </r>
  </si>
  <si>
    <t>Minimum portion of revenue from nonprogram funds</t>
  </si>
  <si>
    <r>
      <rPr>
        <b/>
        <sz val="11"/>
        <color indexed="8"/>
        <rFont val="Calibri"/>
        <family val="2"/>
      </rPr>
      <t>Total Nonprogram Food Revenue</t>
    </r>
    <r>
      <rPr>
        <sz val="11"/>
        <color theme="1"/>
        <rFont val="Calibri"/>
        <family val="2"/>
        <scheme val="minor"/>
      </rPr>
      <t xml:space="preserve"> refers to all funds accumulated to the school food service account associated with the sale of nonprogram foods.</t>
    </r>
  </si>
  <si>
    <t>Minimum Revenue Required from the Sale of Nonprogram Foods</t>
  </si>
  <si>
    <r>
      <rPr>
        <b/>
        <sz val="11"/>
        <color indexed="8"/>
        <rFont val="Calibri"/>
        <family val="2"/>
      </rPr>
      <t>Total Revenue</t>
    </r>
    <r>
      <rPr>
        <sz val="11"/>
        <color theme="1"/>
        <rFont val="Calibri"/>
        <family val="2"/>
        <scheme val="minor"/>
      </rPr>
      <t xml:space="preserve"> refers to all funds accumulated to the school food service account. </t>
    </r>
  </si>
  <si>
    <t>Additional Revenue Needed to Comply</t>
  </si>
  <si>
    <t>19.</t>
  </si>
  <si>
    <t>Directions for Tab 4</t>
  </si>
  <si>
    <r>
      <rPr>
        <b/>
        <sz val="12"/>
        <color theme="1"/>
        <rFont val="Calibri"/>
        <family val="2"/>
        <scheme val="minor"/>
      </rPr>
      <t>Paid</t>
    </r>
    <r>
      <rPr>
        <b/>
        <sz val="11"/>
        <color theme="1"/>
        <rFont val="Calibri"/>
        <family val="2"/>
        <scheme val="minor"/>
      </rPr>
      <t xml:space="preserve"> Breakfast Price</t>
    </r>
  </si>
  <si>
    <t>Paid Students</t>
  </si>
  <si>
    <t>Reduced Students</t>
  </si>
  <si>
    <t>Free Students</t>
  </si>
  <si>
    <t xml:space="preserve">***If you do not have one of the nonprogram food items in this spreadsheet, you may leave that section blank. All of the formulas will still work if you do so. </t>
  </si>
  <si>
    <t>SFA Standardized Recipe Values</t>
  </si>
  <si>
    <t>Serving Size:</t>
  </si>
  <si>
    <t>Servings Per Recipe:</t>
  </si>
  <si>
    <t>8 oz</t>
  </si>
  <si>
    <t>Per</t>
  </si>
  <si>
    <t xml:space="preserve">Per recipe for </t>
  </si>
  <si>
    <t>serving</t>
  </si>
  <si>
    <t>Recipe Name:</t>
  </si>
  <si>
    <t>Example: Apple Juice $0.30 per unit + Mixed Berry $0.29 per unit + Orange Juice $0.29 per unit + Grape Juice $0.28 per unit = $1.16/4 = $0.29 avg. per unit cost</t>
  </si>
  <si>
    <t>NonProgram Foods: What is required?</t>
  </si>
  <si>
    <t xml:space="preserve">Per 210.14(f) all SFAs that serve nonprogram foods (any food that runs through your school foodservice account that is not the reimbursable meal) must complete the USDA NonProgram Food Tool annually using annual information. </t>
  </si>
  <si>
    <t xml:space="preserve">According to USDA FNS Memo SP 20-2016, USDA understands that this information can be difficult for some schools to obtain and allows what is known as a "reference period". This reference period may be any length of time, shorter than one year, but must be at least 5 days (or 4 days if you are traditionally a 4 day school week). </t>
  </si>
  <si>
    <t>If a reference period is used, all of the data from the reference period MUST be from the same time period (ex: if you use a week of data, all of the data entered must be from the same week).</t>
  </si>
  <si>
    <t>For instructions on how to use the "Recipe Cost Analysis" section, please see the "Recipe Cost Analysis" Tab.</t>
  </si>
  <si>
    <t>***All of the information entered into this tool should be from the exact same week to obtain an accurate reference period.</t>
  </si>
  <si>
    <t>Recipe Cost Analysis Instructions</t>
  </si>
  <si>
    <t>In the "Ingredients" column, enter the list of ingredients necessary for the recipe you are trying to analyze.</t>
  </si>
  <si>
    <t>In the "Case Size" column, enter the normal case size that you receive that ingredient in.</t>
  </si>
  <si>
    <t>In the "Invoice Cost" column, enter what it costs to buy one unit of the items in your recipe.</t>
  </si>
  <si>
    <t>In the "Total Case Cost" column, enter the cost per case of the ingredient.</t>
  </si>
  <si>
    <t>The "Cost Per Serving" column will calculate for you. This will be calcuated in the same serving size that you entered in the previous column.</t>
  </si>
  <si>
    <t xml:space="preserve">In the "SFA Standardized Recipe Values" enter the quantites specified in your standardized recipe. </t>
  </si>
  <si>
    <t>At the top, enter in the Recipe Name, Serving Size, and Servings Per Recipe from your standardized recipe. These will be important in calculating some of the columns in the worksheet.</t>
  </si>
  <si>
    <t>In the "Measure" column, enter the measurements from your standardized recipe. Keep in mind that these need to be converted to the same measurements used in the "Most Common Measure Per Container" column.</t>
  </si>
  <si>
    <t xml:space="preserve">The "Cost per Recipe" and "Cost per Serving" columns will then be calculated for you. This will also result in a calculation of an entire recipe cost per serving as well as a total cost per recipe. You should use the "Cost Per Serving" to enter in to either the breakfast or lunch tabs (tabs 1 or 2). </t>
  </si>
  <si>
    <t>Tip:</t>
  </si>
  <si>
    <t>If you are unsure about what should be entered in any of columns, please reference the example tab.</t>
  </si>
  <si>
    <t>***These instructions apply to all of the Recipe Cost Analysis Tabs</t>
  </si>
  <si>
    <t>This tool will help you calculate the information that you need to complete a 1 week reference period to complete the USDA NonProgram Revenue Tool.</t>
  </si>
  <si>
    <t>Adding or removing cells in the spreadsheet will change the formulas and they may no longer work. Enter information into the blue cells only to ensure the most accurate data is calculated.</t>
  </si>
  <si>
    <r>
      <rPr>
        <b/>
        <sz val="13"/>
        <color theme="1"/>
        <rFont val="Calibri"/>
        <family val="2"/>
      </rPr>
      <t>←</t>
    </r>
    <r>
      <rPr>
        <b/>
        <sz val="13"/>
        <color theme="1"/>
        <rFont val="Calibri"/>
        <family val="2"/>
        <scheme val="minor"/>
      </rPr>
      <t xml:space="preserve"> Enter into tab 1 or 2</t>
    </r>
  </si>
  <si>
    <r>
      <rPr>
        <b/>
        <sz val="13"/>
        <color theme="1"/>
        <rFont val="Calibri"/>
        <family val="2"/>
      </rPr>
      <t>←</t>
    </r>
    <r>
      <rPr>
        <b/>
        <sz val="13"/>
        <color theme="1"/>
        <rFont val="Calibri"/>
        <family val="2"/>
        <scheme val="minor"/>
      </rPr>
      <t xml:space="preserve"> Enter into Tab 1 or 2</t>
    </r>
  </si>
  <si>
    <t>In the "Serving Size/Most Common Measure Per Container" column, enter the most common serving size and how much is in each individual case with the label in the second column.</t>
  </si>
  <si>
    <t>Whole fresh fruit</t>
  </si>
  <si>
    <t>Milk</t>
  </si>
  <si>
    <t>Chips</t>
  </si>
  <si>
    <t>Veggie Cup</t>
  </si>
  <si>
    <t>Extra Entrée</t>
  </si>
  <si>
    <t>Snack Bars</t>
  </si>
  <si>
    <t>Bottle Water</t>
  </si>
  <si>
    <t>Adult Meals</t>
  </si>
  <si>
    <t>Cookies</t>
  </si>
  <si>
    <t>Bottle Juice</t>
  </si>
  <si>
    <t>Bread/Dinner roll</t>
  </si>
  <si>
    <t>Fruit Cup</t>
  </si>
  <si>
    <t>A la Carte Revenue and Expenses</t>
  </si>
  <si>
    <t>Directions for Tab 5</t>
  </si>
  <si>
    <t xml:space="preserve">The totals will be calculated for you on the "5. Totals" Tab. Use this information and enter it into the USDA NonProgram Food Revenue Tool as it appears on tab 5. </t>
  </si>
  <si>
    <t>**You will only need to complete this tab if your school sells a la carte items other than extra milks or juices at breakfast</t>
  </si>
  <si>
    <t>Enter the nonprogram food item and the raw food cost for that item.</t>
  </si>
  <si>
    <t>A la Carte Item</t>
  </si>
  <si>
    <t>Actual Selling Price</t>
  </si>
  <si>
    <t># Sold</t>
  </si>
  <si>
    <t>Raw Food Cost</t>
  </si>
  <si>
    <t>Actual vs Recommended</t>
  </si>
  <si>
    <t>$ Difference</t>
  </si>
  <si>
    <t>Total A la Carte Cost</t>
  </si>
  <si>
    <t>Total A la Carte Revenue</t>
  </si>
  <si>
    <t xml:space="preserve">Enter the number of each food item sold. Remember to use data from the same reference week that you used on tabs 1 and 2. </t>
  </si>
  <si>
    <t xml:space="preserve">The Recommended Selling Price column will generate for you. This cost is determined based on a 38% price increase from the raw food cost, which is considred best practice. </t>
  </si>
  <si>
    <t xml:space="preserve">The "Actual vs. Recommended" column and the "$ Difference" column will automatically calculate for you. These do not matter in terms of the nonprogram food revenue tool. They are simply for your information and can be used to help you price your a la carte items. </t>
  </si>
  <si>
    <t>Recommended Selling Price*</t>
  </si>
  <si>
    <t xml:space="preserve">The "$ Difference" column is calculated by taking the "Actual vs Recommended" column and multiplying it by the "# Sold" column. This will show you how much money you are making or losing by selling above or below the recommended selling price. </t>
  </si>
  <si>
    <t>The "Actual vs. Recommended" column is calculated by taking the "Recommended Selling Price" column and subtracting it from the "Actual Selling Price" column. This cell will turn red if your price is lower than the recommended selling price.</t>
  </si>
  <si>
    <t>The total a la carte cost and revenue will be calculated for you.</t>
  </si>
  <si>
    <t>20.</t>
  </si>
  <si>
    <t>21.</t>
  </si>
  <si>
    <t>22.</t>
  </si>
  <si>
    <t>Afterschool Snack</t>
  </si>
  <si>
    <t>Reimbursement</t>
  </si>
  <si>
    <t>Snack Price</t>
  </si>
  <si>
    <t># of Snacks Served</t>
  </si>
  <si>
    <t>Snack Revenue</t>
  </si>
  <si>
    <t>Free</t>
  </si>
  <si>
    <t>Reduced</t>
  </si>
  <si>
    <t>Paid</t>
  </si>
  <si>
    <t>Total Snack Revenue</t>
  </si>
  <si>
    <t>Special Milk</t>
  </si>
  <si>
    <t>Milk Price</t>
  </si>
  <si>
    <t># of Milks Served</t>
  </si>
  <si>
    <t>Special Milk Revenue</t>
  </si>
  <si>
    <t>Program Food Revenue</t>
  </si>
  <si>
    <t>Enter in the number of meals, snacks, and milk (if applicable) that were served for the reference week in the corresponding categories. This will typically come from your point of service.</t>
  </si>
  <si>
    <t xml:space="preserve">The reimbursable meal revenue for breakfast, lunch, afterschool snack, and the special milk program will be calculated. </t>
  </si>
  <si>
    <t>Enter the amount you charge for meals, snacks, and milks (if applicable) at each grade level (Elementary, Middle School, High School) for each program (breakfast, lunch, afterschool snack, and special milk, if applicable).</t>
  </si>
  <si>
    <t>Enter the amount of reimbursement you receive for meals, snacks, and milks (if applicable) at each grade level (Elementary, Middle School, High School) for each program (breakfast, lunch, afterschool snack and special milk, if applicable). There are multiple lines for each grade level in the event that you receive different reimbursement values at some sites.</t>
  </si>
  <si>
    <t>Total Special Milk Revenue</t>
  </si>
  <si>
    <t>Total Food Cost (both Nonprogram and Program) Analysis Example</t>
  </si>
  <si>
    <t>*This price is a recommendation with a 38% price increase.</t>
  </si>
  <si>
    <t>March 2024</t>
  </si>
  <si>
    <r>
      <rPr>
        <b/>
        <sz val="18"/>
        <color theme="1"/>
        <rFont val="Calibri"/>
        <family val="2"/>
        <scheme val="minor"/>
      </rPr>
      <t>Instructions:</t>
    </r>
    <r>
      <rPr>
        <sz val="18"/>
        <color theme="1"/>
        <rFont val="Calibri"/>
        <family val="2"/>
        <scheme val="minor"/>
      </rPr>
      <t xml:space="preserve"> Add information into the blue squares. Do not add information into the gray and black squares. 
The top portion of this tool should be filled out with information on your SFA's second entrees and a la carte sales. The bottom portion of this tool should be filled out with information from your production records. It should encompass both program </t>
    </r>
    <r>
      <rPr>
        <b/>
        <sz val="18"/>
        <color theme="1"/>
        <rFont val="Calibri"/>
        <family val="2"/>
        <scheme val="minor"/>
      </rPr>
      <t>and</t>
    </r>
    <r>
      <rPr>
        <sz val="18"/>
        <color theme="1"/>
        <rFont val="Calibri"/>
        <family val="2"/>
        <scheme val="minor"/>
      </rPr>
      <t xml:space="preserve"> nonprogram foods served. This will ensure that the tool is completed accurately and calculates correctly. </t>
    </r>
  </si>
  <si>
    <t xml:space="preserve">School Year: </t>
  </si>
  <si>
    <r>
      <rPr>
        <b/>
        <sz val="16"/>
        <color theme="1"/>
        <rFont val="Calibri"/>
        <family val="2"/>
        <scheme val="minor"/>
      </rPr>
      <t>Instructions:</t>
    </r>
    <r>
      <rPr>
        <sz val="16"/>
        <color theme="1"/>
        <rFont val="Calibri"/>
        <family val="2"/>
        <scheme val="minor"/>
      </rPr>
      <t xml:space="preserve"> Add information into the blue squares. Do not add information into the gray and black squares. </t>
    </r>
  </si>
  <si>
    <t>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</si>
</sst>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2" formatCode="_(&quot;$&quot;* #,##0_);_(&quot;$&quot;* \(#,##0\);_(&quot;$&quot;* &quot;-&quot;_);_(@_)"/>
    <numFmt numFmtId="44" formatCode="_(&quot;$&quot;* #,##0.00_);_(&quot;$&quot;* \(#,##0.00\);_(&quot;$&quot;* &quot;-&quot;??_);_(@_)"/>
    <numFmt numFmtId="164" formatCode="&quot;$&quot;#,##0.00"/>
    <numFmt numFmtId="165" formatCode="&quot;$&quot;#,##0.0000"/>
    <numFmt numFmtId="166" formatCode="0_);[Red]\(0\)"/>
    <numFmt numFmtId="167" formatCode="_(&quot;$&quot;* #,##0_);_(&quot;$&quot;* \(#,##0\);_(&quot;$&quot;* &quot;-&quot;??_);_(@_)"/>
  </numFmts>
  <fonts count="52" x14ac:knownFonts="1">
    <font>
      <sz val="11"/>
      <color theme="1"/>
      <name val="Calibri"/>
      <family val="2"/>
      <scheme val="minor"/>
    </font>
    <font>
      <b/>
      <sz val="11"/>
      <color theme="1"/>
      <name val="Calibri"/>
      <family val="2"/>
      <scheme val="minor"/>
    </font>
    <font>
      <b/>
      <sz val="16"/>
      <color theme="1"/>
      <name val="Calibri"/>
      <family val="2"/>
      <scheme val="minor"/>
    </font>
    <font>
      <b/>
      <sz val="11"/>
      <color rgb="FF0070C0"/>
      <name val="Calibri"/>
      <family val="2"/>
      <scheme val="minor"/>
    </font>
    <font>
      <b/>
      <sz val="14"/>
      <color rgb="FF0070C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39"/>
      <color theme="1"/>
      <name val="Calibri"/>
      <family val="2"/>
      <scheme val="minor"/>
    </font>
    <font>
      <b/>
      <sz val="11"/>
      <name val="Calibri"/>
      <family val="2"/>
      <scheme val="minor"/>
    </font>
    <font>
      <b/>
      <sz val="26"/>
      <color theme="1"/>
      <name val="Calibri"/>
      <family val="2"/>
      <scheme val="minor"/>
    </font>
    <font>
      <b/>
      <sz val="11"/>
      <color rgb="FFD4650A"/>
      <name val="Calibri"/>
      <family val="2"/>
      <scheme val="minor"/>
    </font>
    <font>
      <b/>
      <sz val="14"/>
      <color rgb="FFD4650A"/>
      <name val="Calibri"/>
      <family val="2"/>
      <scheme val="minor"/>
    </font>
    <font>
      <b/>
      <sz val="11"/>
      <color rgb="FFD4650A"/>
      <name val="Calibri"/>
      <family val="2"/>
    </font>
    <font>
      <b/>
      <sz val="13"/>
      <color rgb="FFD4650A"/>
      <name val="Calibri"/>
      <family val="2"/>
      <scheme val="minor"/>
    </font>
    <font>
      <b/>
      <sz val="15"/>
      <color rgb="FFD4650A"/>
      <name val="Calibri"/>
      <family val="2"/>
      <scheme val="minor"/>
    </font>
    <font>
      <sz val="15"/>
      <color rgb="FFD4650A"/>
      <name val="Calibri"/>
      <family val="2"/>
      <scheme val="minor"/>
    </font>
    <font>
      <b/>
      <sz val="12"/>
      <color rgb="FFD4650A"/>
      <name val="Calibri"/>
      <family val="2"/>
      <scheme val="minor"/>
    </font>
    <font>
      <sz val="14"/>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b/>
      <sz val="15"/>
      <color theme="1"/>
      <name val="Calibri"/>
      <family val="2"/>
      <scheme val="minor"/>
    </font>
    <font>
      <b/>
      <sz val="13"/>
      <color theme="1"/>
      <name val="Calibri"/>
      <family val="2"/>
      <scheme val="minor"/>
    </font>
    <font>
      <sz val="10"/>
      <color theme="1"/>
      <name val="Calibri"/>
      <family val="2"/>
      <scheme val="minor"/>
    </font>
    <font>
      <b/>
      <sz val="11"/>
      <color indexed="8"/>
      <name val="Calibri"/>
      <family val="2"/>
    </font>
    <font>
      <u/>
      <sz val="11"/>
      <color theme="10"/>
      <name val="Calibri"/>
      <family val="2"/>
    </font>
    <font>
      <sz val="13"/>
      <color theme="1"/>
      <name val="Calibri"/>
      <family val="2"/>
      <scheme val="minor"/>
    </font>
    <font>
      <b/>
      <sz val="13"/>
      <color theme="1"/>
      <name val="Calibri"/>
      <family val="2"/>
    </font>
    <font>
      <u/>
      <sz val="11"/>
      <color theme="10"/>
      <name val="Calibri"/>
      <family val="2"/>
      <scheme val="minor"/>
    </font>
    <font>
      <u/>
      <sz val="14"/>
      <color theme="10"/>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b/>
      <sz val="9"/>
      <color rgb="FF006100"/>
      <name val="Calibri"/>
      <family val="2"/>
      <scheme val="minor"/>
    </font>
    <font>
      <sz val="9"/>
      <color rgb="FF006100"/>
      <name val="Calibri"/>
      <family val="2"/>
      <scheme val="minor"/>
    </font>
    <font>
      <b/>
      <sz val="9"/>
      <color rgb="FF3F3F76"/>
      <name val="Calibri"/>
      <family val="2"/>
      <scheme val="minor"/>
    </font>
    <font>
      <u/>
      <sz val="9"/>
      <color theme="10"/>
      <name val="Calibri"/>
      <family val="2"/>
    </font>
    <font>
      <b/>
      <sz val="9"/>
      <color rgb="FFFF0000"/>
      <name val="Calibri"/>
      <family val="2"/>
      <scheme val="minor"/>
    </font>
    <font>
      <b/>
      <sz val="11"/>
      <color rgb="FF006100"/>
      <name val="Calibri"/>
      <family val="2"/>
      <scheme val="minor"/>
    </font>
    <font>
      <b/>
      <sz val="16"/>
      <color rgb="FFD4650A"/>
      <name val="Calibri"/>
      <family val="2"/>
      <scheme val="minor"/>
    </font>
    <font>
      <b/>
      <sz val="14"/>
      <name val="Calibri"/>
      <family val="2"/>
      <scheme val="minor"/>
    </font>
    <font>
      <b/>
      <sz val="20"/>
      <color theme="1"/>
      <name val="Calibri"/>
      <family val="2"/>
      <scheme val="minor"/>
    </font>
    <font>
      <b/>
      <sz val="22"/>
      <color theme="1"/>
      <name val="Calibri"/>
      <family val="2"/>
      <scheme val="minor"/>
    </font>
    <font>
      <sz val="22"/>
      <color theme="1"/>
      <name val="Calibri"/>
      <family val="2"/>
      <scheme val="minor"/>
    </font>
    <font>
      <b/>
      <sz val="22"/>
      <name val="Calibri"/>
      <family val="2"/>
      <scheme val="minor"/>
    </font>
    <font>
      <sz val="11"/>
      <name val="Calibri"/>
      <family val="2"/>
      <scheme val="minor"/>
    </font>
    <font>
      <b/>
      <sz val="22"/>
      <color rgb="FFD4650A"/>
      <name val="Calibri"/>
      <family val="2"/>
      <scheme val="minor"/>
    </font>
    <font>
      <sz val="18"/>
      <color theme="1"/>
      <name val="Calibri"/>
      <family val="2"/>
      <scheme val="minor"/>
    </font>
  </fonts>
  <fills count="15">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DD"/>
        <bgColor indexed="64"/>
      </patternFill>
    </fill>
    <fill>
      <patternFill patternType="solid">
        <fgColor rgb="FFC6EFCE"/>
      </patternFill>
    </fill>
    <fill>
      <patternFill patternType="solid">
        <fgColor rgb="FFFFCC99"/>
      </patternFill>
    </fill>
    <fill>
      <patternFill patternType="solid">
        <fgColor theme="9" tint="0.39997558519241921"/>
        <bgColor indexed="65"/>
      </patternFill>
    </fill>
    <fill>
      <patternFill patternType="solid">
        <fgColor theme="9" tint="0.39997558519241921"/>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0" fontId="23" fillId="12" borderId="0" applyNumberFormat="0" applyBorder="0" applyAlignment="0" applyProtection="0"/>
    <xf numFmtId="0" fontId="21" fillId="10" borderId="0" applyNumberFormat="0" applyBorder="0" applyAlignment="0" applyProtection="0"/>
    <xf numFmtId="0" fontId="28" fillId="0" borderId="0" applyNumberFormat="0" applyFill="0" applyBorder="0" applyAlignment="0" applyProtection="0">
      <alignment vertical="top"/>
      <protection locked="0"/>
    </xf>
    <xf numFmtId="0" fontId="22" fillId="11" borderId="32" applyNumberFormat="0" applyAlignment="0" applyProtection="0"/>
    <xf numFmtId="0" fontId="31" fillId="0" borderId="0" applyNumberFormat="0" applyFill="0" applyBorder="0" applyAlignment="0" applyProtection="0"/>
    <xf numFmtId="44" fontId="33" fillId="0" borderId="0" applyFont="0" applyFill="0" applyBorder="0" applyAlignment="0" applyProtection="0"/>
    <xf numFmtId="0" fontId="21" fillId="10" borderId="0" applyNumberFormat="0" applyBorder="0" applyAlignment="0" applyProtection="0"/>
    <xf numFmtId="0" fontId="22" fillId="11" borderId="32" applyNumberFormat="0" applyAlignment="0" applyProtection="0"/>
    <xf numFmtId="0" fontId="23" fillId="12" borderId="0" applyNumberFormat="0" applyBorder="0" applyAlignment="0" applyProtection="0"/>
  </cellStyleXfs>
  <cellXfs count="681">
    <xf numFmtId="0" fontId="0" fillId="0" borderId="0" xfId="0"/>
    <xf numFmtId="0" fontId="1" fillId="0" borderId="1" xfId="0" applyFont="1" applyBorder="1"/>
    <xf numFmtId="0" fontId="1" fillId="0" borderId="1" xfId="0" applyFont="1" applyFill="1" applyBorder="1"/>
    <xf numFmtId="164" fontId="0" fillId="0" borderId="0" xfId="0" applyNumberFormat="1"/>
    <xf numFmtId="0" fontId="1" fillId="0" borderId="1" xfId="0" applyFont="1" applyFill="1" applyBorder="1" applyAlignment="1">
      <alignment wrapText="1"/>
    </xf>
    <xf numFmtId="164" fontId="1" fillId="0" borderId="1" xfId="0" applyNumberFormat="1" applyFont="1" applyFill="1" applyBorder="1" applyAlignment="1">
      <alignment wrapText="1"/>
    </xf>
    <xf numFmtId="0" fontId="0" fillId="0" borderId="0" xfId="0" applyAlignment="1">
      <alignment wrapText="1"/>
    </xf>
    <xf numFmtId="0" fontId="0" fillId="0" borderId="7" xfId="0" applyBorder="1"/>
    <xf numFmtId="0" fontId="0" fillId="0" borderId="0" xfId="0" applyBorder="1"/>
    <xf numFmtId="0" fontId="1" fillId="0" borderId="1" xfId="0" applyFont="1" applyBorder="1" applyAlignment="1">
      <alignment wrapText="1"/>
    </xf>
    <xf numFmtId="0" fontId="0" fillId="0" borderId="12" xfId="0" applyBorder="1"/>
    <xf numFmtId="0" fontId="0" fillId="0" borderId="13" xfId="0" applyBorder="1"/>
    <xf numFmtId="0" fontId="0" fillId="0" borderId="14" xfId="0" applyBorder="1"/>
    <xf numFmtId="0" fontId="0" fillId="0" borderId="0" xfId="0" applyBorder="1" applyAlignment="1">
      <alignment wrapText="1"/>
    </xf>
    <xf numFmtId="164" fontId="0" fillId="0" borderId="0" xfId="0" applyNumberFormat="1" applyBorder="1"/>
    <xf numFmtId="0" fontId="0" fillId="0" borderId="15" xfId="0" applyBorder="1"/>
    <xf numFmtId="0" fontId="1" fillId="0" borderId="16" xfId="0" applyFont="1" applyBorder="1" applyAlignment="1">
      <alignment wrapText="1"/>
    </xf>
    <xf numFmtId="0" fontId="0" fillId="0" borderId="20" xfId="0" applyBorder="1"/>
    <xf numFmtId="0" fontId="0" fillId="0" borderId="21" xfId="0" applyBorder="1" applyAlignment="1">
      <alignment wrapText="1"/>
    </xf>
    <xf numFmtId="0" fontId="0" fillId="0" borderId="21" xfId="0" applyBorder="1"/>
    <xf numFmtId="0" fontId="0" fillId="0" borderId="22" xfId="0" applyBorder="1"/>
    <xf numFmtId="164" fontId="4" fillId="0" borderId="0" xfId="0" applyNumberFormat="1" applyFont="1" applyBorder="1"/>
    <xf numFmtId="0" fontId="4" fillId="0" borderId="0" xfId="0" applyFont="1" applyBorder="1"/>
    <xf numFmtId="0" fontId="1" fillId="0" borderId="16" xfId="0" applyFont="1" applyBorder="1"/>
    <xf numFmtId="0" fontId="0" fillId="0" borderId="25" xfId="0" applyBorder="1"/>
    <xf numFmtId="0" fontId="8" fillId="0" borderId="0" xfId="0" applyFont="1" applyBorder="1" applyAlignment="1">
      <alignment horizontal="center"/>
    </xf>
    <xf numFmtId="0" fontId="9" fillId="0" borderId="0" xfId="0" applyFont="1" applyBorder="1" applyAlignment="1">
      <alignment wrapText="1"/>
    </xf>
    <xf numFmtId="0" fontId="9" fillId="0" borderId="0" xfId="0" applyFont="1" applyBorder="1" applyAlignment="1">
      <alignment horizontal="center" wrapText="1"/>
    </xf>
    <xf numFmtId="0" fontId="0" fillId="0" borderId="0" xfId="0" applyBorder="1" applyAlignment="1"/>
    <xf numFmtId="49" fontId="10" fillId="0" borderId="0" xfId="0" applyNumberFormat="1" applyFont="1" applyBorder="1" applyAlignment="1">
      <alignment horizontal="center" vertical="center" wrapText="1"/>
    </xf>
    <xf numFmtId="0" fontId="0" fillId="0" borderId="0" xfId="0" applyBorder="1" applyAlignment="1">
      <alignment horizontal="center" wrapText="1"/>
    </xf>
    <xf numFmtId="0" fontId="3" fillId="0" borderId="0" xfId="0" applyFont="1" applyBorder="1" applyAlignment="1">
      <alignment wrapText="1"/>
    </xf>
    <xf numFmtId="0" fontId="4" fillId="0" borderId="0" xfId="0" applyFont="1" applyBorder="1" applyAlignment="1">
      <alignment horizontal="left"/>
    </xf>
    <xf numFmtId="0" fontId="0" fillId="0" borderId="14" xfId="0" applyFill="1" applyBorder="1" applyAlignment="1">
      <alignment horizontal="center" vertical="center"/>
    </xf>
    <xf numFmtId="0" fontId="0" fillId="0" borderId="0" xfId="0" applyFill="1" applyBorder="1" applyAlignment="1">
      <alignment horizontal="center" vertical="center" wrapText="1"/>
    </xf>
    <xf numFmtId="0" fontId="1" fillId="0" borderId="0" xfId="0" applyFont="1" applyFill="1" applyBorder="1"/>
    <xf numFmtId="8" fontId="1" fillId="0" borderId="0" xfId="0" applyNumberFormat="1" applyFont="1" applyFill="1" applyBorder="1"/>
    <xf numFmtId="0" fontId="0" fillId="0" borderId="0" xfId="0" applyFill="1" applyBorder="1"/>
    <xf numFmtId="164" fontId="3" fillId="0" borderId="0" xfId="0" applyNumberFormat="1" applyFont="1" applyFill="1" applyBorder="1"/>
    <xf numFmtId="0" fontId="0" fillId="0" borderId="15" xfId="0" applyFill="1" applyBorder="1"/>
    <xf numFmtId="0" fontId="0" fillId="0" borderId="0" xfId="0" applyFill="1"/>
    <xf numFmtId="0" fontId="11" fillId="0" borderId="1" xfId="0" applyFont="1" applyFill="1" applyBorder="1" applyAlignment="1">
      <alignment horizontal="center"/>
    </xf>
    <xf numFmtId="0" fontId="11" fillId="0" borderId="1" xfId="0" applyFont="1" applyFill="1" applyBorder="1" applyAlignment="1">
      <alignment horizontal="center" wrapText="1"/>
    </xf>
    <xf numFmtId="0" fontId="11" fillId="0" borderId="1" xfId="0" applyFont="1" applyFill="1" applyBorder="1"/>
    <xf numFmtId="164" fontId="11" fillId="0" borderId="1" xfId="0" applyNumberFormat="1" applyFont="1" applyFill="1" applyBorder="1" applyAlignment="1">
      <alignment wrapText="1"/>
    </xf>
    <xf numFmtId="0" fontId="0" fillId="0" borderId="1" xfId="0" applyFill="1" applyBorder="1" applyAlignment="1">
      <alignment horizontal="center" vertical="center"/>
    </xf>
    <xf numFmtId="0" fontId="2" fillId="0" borderId="0" xfId="0" applyFont="1" applyBorder="1" applyAlignment="1">
      <alignment horizontal="left"/>
    </xf>
    <xf numFmtId="8" fontId="1" fillId="0" borderId="1" xfId="0" applyNumberFormat="1" applyFont="1" applyFill="1" applyBorder="1"/>
    <xf numFmtId="0" fontId="0" fillId="0" borderId="0" xfId="0" applyFill="1" applyBorder="1" applyAlignment="1">
      <alignment horizontal="center" vertical="center"/>
    </xf>
    <xf numFmtId="8" fontId="0" fillId="0" borderId="0" xfId="0" applyNumberFormat="1" applyFont="1" applyFill="1" applyBorder="1" applyAlignment="1">
      <alignment horizontal="left" vertical="top"/>
    </xf>
    <xf numFmtId="8" fontId="0" fillId="0" borderId="1" xfId="0" applyNumberFormat="1" applyFont="1" applyFill="1" applyBorder="1"/>
    <xf numFmtId="0" fontId="9" fillId="0" borderId="0" xfId="0" applyFont="1" applyBorder="1" applyAlignment="1">
      <alignment horizontal="left" wrapTex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vertical="center" wrapText="1"/>
    </xf>
    <xf numFmtId="0" fontId="7" fillId="2" borderId="0" xfId="0" applyFont="1" applyFill="1" applyBorder="1" applyAlignment="1">
      <alignment vertical="center" wrapText="1"/>
    </xf>
    <xf numFmtId="49" fontId="10" fillId="0" borderId="0" xfId="0" applyNumberFormat="1" applyFont="1" applyBorder="1" applyAlignment="1">
      <alignment horizontal="center" vertical="center" wrapText="1"/>
    </xf>
    <xf numFmtId="0" fontId="9" fillId="0" borderId="0" xfId="0" applyFont="1" applyBorder="1" applyAlignment="1">
      <alignment horizontal="left" wrapText="1"/>
    </xf>
    <xf numFmtId="49" fontId="10" fillId="0" borderId="0" xfId="0" applyNumberFormat="1" applyFont="1" applyBorder="1" applyAlignment="1">
      <alignment horizontal="center" vertical="center" wrapText="1"/>
    </xf>
    <xf numFmtId="0" fontId="9" fillId="0" borderId="0" xfId="0" applyFont="1" applyBorder="1" applyAlignment="1">
      <alignment horizontal="center" wrapText="1"/>
    </xf>
    <xf numFmtId="49" fontId="9" fillId="0" borderId="0" xfId="0" applyNumberFormat="1" applyFont="1" applyBorder="1" applyAlignment="1">
      <alignment horizontal="center" vertical="center" wrapText="1"/>
    </xf>
    <xf numFmtId="0" fontId="9" fillId="0" borderId="0" xfId="0" applyFont="1" applyBorder="1" applyAlignment="1">
      <alignment horizontal="left" wrapText="1"/>
    </xf>
    <xf numFmtId="49" fontId="10" fillId="0" borderId="0" xfId="0" applyNumberFormat="1" applyFont="1" applyBorder="1" applyAlignment="1">
      <alignment horizontal="center" wrapText="1"/>
    </xf>
    <xf numFmtId="0" fontId="0" fillId="3" borderId="1" xfId="0" applyFill="1" applyBorder="1"/>
    <xf numFmtId="8" fontId="0" fillId="3" borderId="1" xfId="0" applyNumberFormat="1" applyFill="1" applyBorder="1"/>
    <xf numFmtId="0" fontId="0" fillId="3" borderId="0" xfId="0" applyFill="1" applyBorder="1"/>
    <xf numFmtId="0" fontId="0" fillId="5" borderId="1" xfId="0" quotePrefix="1" applyFill="1" applyBorder="1"/>
    <xf numFmtId="0" fontId="6" fillId="4" borderId="0" xfId="0" applyFont="1" applyFill="1" applyBorder="1" applyAlignment="1">
      <alignment horizontal="center" vertical="center" wrapText="1"/>
    </xf>
    <xf numFmtId="0" fontId="1" fillId="7" borderId="1" xfId="0" applyFont="1" applyFill="1" applyBorder="1"/>
    <xf numFmtId="8" fontId="1" fillId="7" borderId="1" xfId="0" applyNumberFormat="1" applyFont="1" applyFill="1" applyBorder="1"/>
    <xf numFmtId="0" fontId="0" fillId="7" borderId="1" xfId="0" applyFill="1" applyBorder="1"/>
    <xf numFmtId="164" fontId="14" fillId="0" borderId="21" xfId="0" applyNumberFormat="1" applyFont="1" applyBorder="1"/>
    <xf numFmtId="164" fontId="16" fillId="7" borderId="1" xfId="0" applyNumberFormat="1" applyFont="1" applyFill="1" applyBorder="1"/>
    <xf numFmtId="164" fontId="16" fillId="7" borderId="1" xfId="0" applyNumberFormat="1" applyFont="1" applyFill="1" applyBorder="1" applyAlignment="1">
      <alignment wrapText="1"/>
    </xf>
    <xf numFmtId="164" fontId="0" fillId="7" borderId="0" xfId="0" applyNumberFormat="1" applyFill="1" applyBorder="1"/>
    <xf numFmtId="164" fontId="17" fillId="0" borderId="21" xfId="0" applyNumberFormat="1" applyFont="1" applyBorder="1"/>
    <xf numFmtId="0" fontId="17" fillId="0" borderId="21" xfId="0" applyFont="1" applyBorder="1"/>
    <xf numFmtId="0" fontId="18" fillId="0" borderId="21" xfId="0" applyFont="1" applyBorder="1"/>
    <xf numFmtId="164" fontId="17" fillId="0" borderId="27" xfId="0" applyNumberFormat="1" applyFont="1" applyBorder="1"/>
    <xf numFmtId="0" fontId="0" fillId="0" borderId="0" xfId="0" quotePrefix="1" applyFill="1" applyBorder="1"/>
    <xf numFmtId="164" fontId="16" fillId="0" borderId="0" xfId="0" applyNumberFormat="1" applyFont="1" applyFill="1" applyBorder="1"/>
    <xf numFmtId="0" fontId="16" fillId="0" borderId="0" xfId="0" applyFont="1" applyFill="1" applyBorder="1" applyAlignment="1">
      <alignment horizontal="left"/>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0" applyNumberFormat="1" applyFill="1" applyBorder="1"/>
    <xf numFmtId="0" fontId="0" fillId="3" borderId="3" xfId="0" applyFont="1" applyFill="1" applyBorder="1"/>
    <xf numFmtId="8" fontId="0" fillId="3" borderId="3" xfId="0" applyNumberFormat="1" applyFill="1" applyBorder="1"/>
    <xf numFmtId="0" fontId="0" fillId="3" borderId="1" xfId="0" applyFont="1" applyFill="1" applyBorder="1"/>
    <xf numFmtId="8" fontId="0" fillId="3" borderId="1" xfId="0" applyNumberFormat="1" applyFont="1" applyFill="1" applyBorder="1"/>
    <xf numFmtId="0" fontId="0" fillId="3" borderId="4" xfId="0" applyFill="1" applyBorder="1"/>
    <xf numFmtId="0" fontId="0" fillId="3" borderId="2" xfId="0" applyFill="1" applyBorder="1"/>
    <xf numFmtId="0" fontId="7"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0" fillId="0" borderId="0" xfId="0" applyNumberFormat="1" applyAlignment="1">
      <alignment horizontal="right"/>
    </xf>
    <xf numFmtId="0" fontId="0" fillId="0" borderId="0" xfId="0" applyBorder="1" applyAlignment="1">
      <alignment horizontal="center" wrapText="1"/>
    </xf>
    <xf numFmtId="8" fontId="1" fillId="7" borderId="1" xfId="0" applyNumberFormat="1" applyFont="1" applyFill="1" applyBorder="1" applyProtection="1"/>
    <xf numFmtId="0" fontId="0" fillId="0" borderId="0" xfId="0" applyProtection="1">
      <protection locked="0"/>
    </xf>
    <xf numFmtId="0" fontId="0" fillId="0" borderId="0" xfId="0" applyAlignment="1" applyProtection="1">
      <alignment wrapText="1"/>
      <protection locked="0"/>
    </xf>
    <xf numFmtId="164" fontId="0" fillId="0" borderId="0" xfId="0" applyNumberFormat="1" applyProtection="1">
      <protection locked="0"/>
    </xf>
    <xf numFmtId="0" fontId="0" fillId="0" borderId="14" xfId="0" applyBorder="1" applyProtection="1">
      <protection locked="0"/>
    </xf>
    <xf numFmtId="0" fontId="0" fillId="0" borderId="0" xfId="0" applyBorder="1" applyAlignment="1" applyProtection="1">
      <alignment wrapText="1"/>
      <protection locked="0"/>
    </xf>
    <xf numFmtId="0" fontId="0" fillId="0" borderId="0" xfId="0" applyBorder="1" applyProtection="1">
      <protection locked="0"/>
    </xf>
    <xf numFmtId="164" fontId="0" fillId="0" borderId="0" xfId="0" applyNumberFormat="1" applyBorder="1" applyProtection="1">
      <protection locked="0"/>
    </xf>
    <xf numFmtId="0" fontId="0" fillId="0" borderId="15" xfId="0" applyBorder="1" applyProtection="1">
      <protection locked="0"/>
    </xf>
    <xf numFmtId="0" fontId="1" fillId="0" borderId="0" xfId="0" applyFont="1" applyBorder="1" applyAlignment="1" applyProtection="1">
      <alignment horizontal="center" vertical="center" wrapText="1"/>
      <protection locked="0"/>
    </xf>
    <xf numFmtId="0" fontId="0" fillId="3" borderId="1" xfId="0" applyFill="1" applyBorder="1" applyProtection="1">
      <protection locked="0"/>
    </xf>
    <xf numFmtId="8" fontId="0" fillId="3" borderId="1" xfId="0" applyNumberFormat="1" applyFill="1" applyBorder="1" applyProtection="1">
      <protection locked="0"/>
    </xf>
    <xf numFmtId="0" fontId="0" fillId="0" borderId="0" xfId="0" applyFill="1" applyBorder="1" applyAlignment="1" applyProtection="1">
      <alignment horizontal="center"/>
      <protection locked="0"/>
    </xf>
    <xf numFmtId="164" fontId="16" fillId="0" borderId="0" xfId="0" applyNumberFormat="1" applyFont="1" applyFill="1" applyBorder="1" applyProtection="1">
      <protection locked="0"/>
    </xf>
    <xf numFmtId="0" fontId="0" fillId="0" borderId="15" xfId="0" applyFill="1" applyBorder="1" applyProtection="1">
      <protection locked="0"/>
    </xf>
    <xf numFmtId="0" fontId="0" fillId="0" borderId="14" xfId="0" applyFill="1" applyBorder="1" applyAlignment="1" applyProtection="1">
      <alignment horizontal="center" vertical="center"/>
      <protection locked="0"/>
    </xf>
    <xf numFmtId="0" fontId="0" fillId="0" borderId="0" xfId="0" applyFill="1" applyBorder="1" applyAlignment="1" applyProtection="1">
      <alignment horizontal="center" vertical="center" wrapText="1"/>
      <protection locked="0"/>
    </xf>
    <xf numFmtId="0" fontId="1" fillId="0" borderId="0" xfId="0" applyFont="1" applyFill="1" applyBorder="1" applyProtection="1">
      <protection locked="0"/>
    </xf>
    <xf numFmtId="8" fontId="1" fillId="0" borderId="0" xfId="0" applyNumberFormat="1" applyFont="1" applyFill="1" applyBorder="1" applyProtection="1">
      <protection locked="0"/>
    </xf>
    <xf numFmtId="0" fontId="0" fillId="0" borderId="0" xfId="0" applyFill="1" applyBorder="1" applyProtection="1">
      <protection locked="0"/>
    </xf>
    <xf numFmtId="164" fontId="3" fillId="0" borderId="0" xfId="0" applyNumberFormat="1" applyFont="1" applyFill="1" applyBorder="1" applyProtection="1">
      <protection locked="0"/>
    </xf>
    <xf numFmtId="0" fontId="0" fillId="0" borderId="0" xfId="0" applyFill="1" applyProtection="1">
      <protection locked="0"/>
    </xf>
    <xf numFmtId="0" fontId="1" fillId="0" borderId="0"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8" fontId="0" fillId="0" borderId="0" xfId="0" applyNumberFormat="1" applyFont="1" applyFill="1" applyBorder="1" applyAlignment="1" applyProtection="1">
      <alignment horizontal="left" vertical="top"/>
      <protection locked="0"/>
    </xf>
    <xf numFmtId="0" fontId="2" fillId="0" borderId="0" xfId="0" applyFont="1" applyBorder="1" applyAlignment="1" applyProtection="1">
      <alignment horizontal="left"/>
      <protection locked="0"/>
    </xf>
    <xf numFmtId="8" fontId="0" fillId="0" borderId="0" xfId="0" applyNumberFormat="1" applyFont="1" applyFill="1" applyBorder="1" applyProtection="1">
      <protection locked="0"/>
    </xf>
    <xf numFmtId="164" fontId="0" fillId="0" borderId="0" xfId="0" applyNumberFormat="1" applyFill="1" applyBorder="1" applyProtection="1">
      <protection locked="0"/>
    </xf>
    <xf numFmtId="164" fontId="3" fillId="0" borderId="0" xfId="0" applyNumberFormat="1" applyFont="1" applyFill="1" applyBorder="1" applyAlignment="1" applyProtection="1">
      <alignment wrapText="1"/>
      <protection locked="0"/>
    </xf>
    <xf numFmtId="0" fontId="0" fillId="0" borderId="20" xfId="0" applyBorder="1" applyProtection="1">
      <protection locked="0"/>
    </xf>
    <xf numFmtId="0" fontId="0" fillId="0" borderId="21" xfId="0" applyBorder="1" applyAlignment="1" applyProtection="1">
      <alignment wrapText="1"/>
      <protection locked="0"/>
    </xf>
    <xf numFmtId="0" fontId="0" fillId="0" borderId="21" xfId="0" applyBorder="1" applyProtection="1">
      <protection locked="0"/>
    </xf>
    <xf numFmtId="0" fontId="17" fillId="9" borderId="29" xfId="0" applyFont="1" applyFill="1" applyBorder="1" applyAlignment="1" applyProtection="1">
      <alignment horizontal="center" vertical="center" wrapText="1"/>
      <protection locked="0"/>
    </xf>
    <xf numFmtId="0" fontId="17" fillId="6" borderId="21" xfId="0" applyFont="1" applyFill="1" applyBorder="1" applyAlignment="1" applyProtection="1">
      <protection locked="0"/>
    </xf>
    <xf numFmtId="0" fontId="17" fillId="9" borderId="29" xfId="0" applyFont="1" applyFill="1" applyBorder="1" applyAlignment="1" applyProtection="1">
      <alignment horizontal="center" wrapText="1"/>
      <protection locked="0"/>
    </xf>
    <xf numFmtId="0" fontId="17" fillId="0" borderId="22" xfId="0" applyFont="1" applyBorder="1" applyAlignment="1" applyProtection="1">
      <protection locked="0"/>
    </xf>
    <xf numFmtId="164" fontId="4" fillId="0" borderId="0" xfId="0" applyNumberFormat="1" applyFont="1" applyBorder="1" applyProtection="1">
      <protection locked="0"/>
    </xf>
    <xf numFmtId="0" fontId="4" fillId="0" borderId="0" xfId="0" applyFont="1" applyBorder="1" applyAlignment="1" applyProtection="1">
      <alignment horizontal="left"/>
      <protection locked="0"/>
    </xf>
    <xf numFmtId="0" fontId="4" fillId="0" borderId="0" xfId="0" applyFont="1" applyBorder="1" applyProtection="1">
      <protection locked="0"/>
    </xf>
    <xf numFmtId="0" fontId="2" fillId="0" borderId="1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0" fillId="3" borderId="1" xfId="0" applyFont="1" applyFill="1" applyBorder="1" applyProtection="1">
      <protection locked="0"/>
    </xf>
    <xf numFmtId="8" fontId="0" fillId="3" borderId="1" xfId="0" applyNumberFormat="1" applyFont="1" applyFill="1" applyBorder="1" applyProtection="1">
      <protection locked="0"/>
    </xf>
    <xf numFmtId="0" fontId="0" fillId="3" borderId="4" xfId="0" applyFill="1" applyBorder="1" applyProtection="1">
      <protection locked="0"/>
    </xf>
    <xf numFmtId="0" fontId="0" fillId="5" borderId="1" xfId="0" quotePrefix="1" applyFill="1" applyBorder="1" applyProtection="1">
      <protection locked="0"/>
    </xf>
    <xf numFmtId="0" fontId="0" fillId="3" borderId="2" xfId="0" applyFill="1" applyBorder="1" applyProtection="1">
      <protection locked="0"/>
    </xf>
    <xf numFmtId="0" fontId="0" fillId="3" borderId="3" xfId="0" applyFont="1" applyFill="1" applyBorder="1" applyProtection="1">
      <protection locked="0"/>
    </xf>
    <xf numFmtId="8" fontId="0" fillId="3" borderId="3" xfId="0" applyNumberFormat="1" applyFill="1" applyBorder="1" applyProtection="1">
      <protection locked="0"/>
    </xf>
    <xf numFmtId="0" fontId="0" fillId="0" borderId="0" xfId="0" quotePrefix="1" applyFill="1" applyBorder="1" applyProtection="1">
      <protection locked="0"/>
    </xf>
    <xf numFmtId="0" fontId="3" fillId="0" borderId="0" xfId="0" applyFont="1" applyFill="1" applyBorder="1" applyAlignment="1" applyProtection="1">
      <alignment horizontal="left"/>
      <protection locked="0"/>
    </xf>
    <xf numFmtId="0" fontId="17" fillId="0" borderId="21" xfId="0" applyFont="1" applyBorder="1" applyAlignment="1" applyProtection="1">
      <alignment horizontal="left"/>
      <protection locked="0"/>
    </xf>
    <xf numFmtId="0" fontId="0" fillId="0" borderId="22" xfId="0" applyBorder="1" applyProtection="1">
      <protection locked="0"/>
    </xf>
    <xf numFmtId="0" fontId="1" fillId="7" borderId="1" xfId="0" applyFont="1" applyFill="1" applyBorder="1" applyProtection="1"/>
    <xf numFmtId="0" fontId="0" fillId="7" borderId="1" xfId="0" applyFill="1" applyBorder="1" applyProtection="1"/>
    <xf numFmtId="164" fontId="16" fillId="7" borderId="31" xfId="0" applyNumberFormat="1" applyFont="1" applyFill="1" applyBorder="1" applyProtection="1"/>
    <xf numFmtId="164" fontId="16" fillId="7" borderId="1" xfId="0" applyNumberFormat="1" applyFont="1" applyFill="1" applyBorder="1" applyProtection="1"/>
    <xf numFmtId="164" fontId="16" fillId="7" borderId="1" xfId="0" applyNumberFormat="1" applyFont="1" applyFill="1" applyBorder="1" applyAlignment="1" applyProtection="1">
      <alignment wrapText="1"/>
    </xf>
    <xf numFmtId="164" fontId="17" fillId="9" borderId="27" xfId="0" applyNumberFormat="1" applyFont="1" applyFill="1" applyBorder="1" applyAlignment="1" applyProtection="1">
      <alignment horizontal="center" vertical="center"/>
    </xf>
    <xf numFmtId="164" fontId="17" fillId="0" borderId="21" xfId="0" applyNumberFormat="1" applyFont="1" applyBorder="1" applyProtection="1"/>
    <xf numFmtId="164" fontId="17" fillId="0" borderId="27" xfId="0" applyNumberFormat="1" applyFont="1" applyBorder="1" applyProtection="1"/>
    <xf numFmtId="0" fontId="0" fillId="3" borderId="2" xfId="0" applyFill="1" applyBorder="1" applyAlignment="1" applyProtection="1">
      <alignment vertical="top"/>
      <protection locked="0"/>
    </xf>
    <xf numFmtId="0" fontId="0" fillId="3" borderId="3" xfId="0" applyFill="1" applyBorder="1" applyAlignment="1" applyProtection="1">
      <alignment vertical="top"/>
      <protection locked="0"/>
    </xf>
    <xf numFmtId="0" fontId="0" fillId="3" borderId="4" xfId="0" applyFill="1" applyBorder="1" applyAlignment="1" applyProtection="1">
      <alignment vertical="top"/>
      <protection locked="0"/>
    </xf>
    <xf numFmtId="0" fontId="6" fillId="0" borderId="36" xfId="0" applyFont="1" applyBorder="1" applyProtection="1"/>
    <xf numFmtId="0" fontId="0" fillId="0" borderId="37" xfId="0" applyBorder="1" applyProtection="1"/>
    <xf numFmtId="0" fontId="0" fillId="0" borderId="38" xfId="0" applyBorder="1" applyProtection="1"/>
    <xf numFmtId="0" fontId="26" fillId="0" borderId="16" xfId="0" applyFont="1" applyBorder="1" applyProtection="1"/>
    <xf numFmtId="0" fontId="0" fillId="0" borderId="1" xfId="0" applyBorder="1" applyProtection="1"/>
    <xf numFmtId="0" fontId="0" fillId="0" borderId="39" xfId="0" applyBorder="1" applyProtection="1"/>
    <xf numFmtId="0" fontId="0" fillId="0" borderId="16" xfId="0" applyBorder="1" applyProtection="1"/>
    <xf numFmtId="8" fontId="0" fillId="13" borderId="1" xfId="0" applyNumberFormat="1" applyFill="1" applyBorder="1" applyProtection="1"/>
    <xf numFmtId="42" fontId="0" fillId="0" borderId="1" xfId="0" applyNumberFormat="1" applyBorder="1" applyProtection="1"/>
    <xf numFmtId="9" fontId="0" fillId="0" borderId="1" xfId="0" applyNumberFormat="1" applyBorder="1" applyProtection="1"/>
    <xf numFmtId="0" fontId="0" fillId="0" borderId="40" xfId="0" applyBorder="1" applyProtection="1"/>
    <xf numFmtId="42" fontId="0" fillId="0" borderId="41" xfId="0" applyNumberFormat="1" applyBorder="1" applyProtection="1"/>
    <xf numFmtId="0" fontId="0" fillId="0" borderId="42" xfId="0" applyBorder="1" applyProtection="1"/>
    <xf numFmtId="0" fontId="5" fillId="0" borderId="0" xfId="0" applyFont="1" applyBorder="1" applyAlignment="1" applyProtection="1">
      <alignment horizontal="center"/>
      <protection locked="0"/>
    </xf>
    <xf numFmtId="0" fontId="5" fillId="0" borderId="0" xfId="0" applyFont="1" applyBorder="1" applyAlignment="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5" xfId="0" applyBorder="1" applyAlignment="1" applyProtection="1">
      <protection locked="0"/>
    </xf>
    <xf numFmtId="0" fontId="0" fillId="0" borderId="0" xfId="0" applyBorder="1" applyAlignment="1" applyProtection="1">
      <protection locked="0"/>
    </xf>
    <xf numFmtId="0" fontId="0" fillId="0" borderId="0" xfId="0" applyAlignment="1" applyProtection="1">
      <protection locked="0"/>
    </xf>
    <xf numFmtId="0" fontId="1" fillId="0" borderId="31" xfId="0" applyFont="1" applyBorder="1" applyAlignment="1" applyProtection="1">
      <alignment vertical="center"/>
      <protection locked="0"/>
    </xf>
    <xf numFmtId="0" fontId="1" fillId="0" borderId="1" xfId="0" applyFont="1" applyBorder="1" applyProtection="1">
      <protection locked="0"/>
    </xf>
    <xf numFmtId="0" fontId="1" fillId="0" borderId="1"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8" fontId="17" fillId="0" borderId="0" xfId="0" applyNumberFormat="1" applyFont="1" applyFill="1" applyBorder="1" applyAlignment="1" applyProtection="1">
      <alignment vertical="center"/>
      <protection locked="0"/>
    </xf>
    <xf numFmtId="8" fontId="13" fillId="7" borderId="1" xfId="0" applyNumberFormat="1" applyFont="1" applyFill="1" applyBorder="1" applyAlignment="1" applyProtection="1">
      <alignment horizontal="right"/>
    </xf>
    <xf numFmtId="8" fontId="13" fillId="7" borderId="1" xfId="0" applyNumberFormat="1" applyFont="1" applyFill="1" applyBorder="1" applyAlignment="1" applyProtection="1">
      <alignment horizontal="right" vertical="center" wrapText="1"/>
    </xf>
    <xf numFmtId="8" fontId="16" fillId="7" borderId="1" xfId="0" applyNumberFormat="1" applyFont="1" applyFill="1" applyBorder="1" applyProtection="1"/>
    <xf numFmtId="8" fontId="0" fillId="7" borderId="1" xfId="0" applyNumberFormat="1" applyFill="1" applyBorder="1" applyProtection="1"/>
    <xf numFmtId="8" fontId="13" fillId="7" borderId="1" xfId="0" applyNumberFormat="1" applyFont="1" applyFill="1" applyBorder="1" applyProtection="1"/>
    <xf numFmtId="8" fontId="17" fillId="7" borderId="1" xfId="0" applyNumberFormat="1" applyFont="1" applyFill="1" applyBorder="1" applyAlignment="1" applyProtection="1">
      <alignment vertical="center"/>
    </xf>
    <xf numFmtId="0" fontId="1" fillId="0" borderId="1" xfId="0" applyFont="1" applyBorder="1" applyAlignment="1" applyProtection="1">
      <alignment horizontal="center" vertical="center" wrapText="1"/>
      <protection locked="0"/>
    </xf>
    <xf numFmtId="0" fontId="24" fillId="0" borderId="0" xfId="0" applyFont="1" applyBorder="1" applyAlignment="1" applyProtection="1">
      <alignment horizontal="center"/>
      <protection locked="0"/>
    </xf>
    <xf numFmtId="0" fontId="1" fillId="0" borderId="31" xfId="0" applyFont="1" applyBorder="1" applyAlignment="1" applyProtection="1">
      <alignment horizontal="center" vertical="center" wrapText="1"/>
      <protection locked="0"/>
    </xf>
    <xf numFmtId="165" fontId="0" fillId="7" borderId="1" xfId="0" applyNumberFormat="1" applyFill="1" applyBorder="1"/>
    <xf numFmtId="164" fontId="0" fillId="7" borderId="1" xfId="0" applyNumberFormat="1" applyFill="1" applyBorder="1"/>
    <xf numFmtId="0" fontId="0" fillId="3" borderId="1" xfId="0" applyFill="1" applyBorder="1" applyAlignment="1">
      <alignment horizontal="center"/>
    </xf>
    <xf numFmtId="0" fontId="0" fillId="3" borderId="1" xfId="0" applyFill="1" applyBorder="1" applyAlignment="1">
      <alignment horizontal="left"/>
    </xf>
    <xf numFmtId="0" fontId="8" fillId="0" borderId="0" xfId="0" applyFont="1" applyBorder="1" applyAlignment="1">
      <alignment horizontal="center"/>
    </xf>
    <xf numFmtId="0" fontId="9" fillId="0" borderId="0" xfId="0" applyFont="1" applyBorder="1" applyAlignment="1">
      <alignment horizontal="center" wrapText="1"/>
    </xf>
    <xf numFmtId="0" fontId="0" fillId="0" borderId="0" xfId="0" applyFill="1" applyBorder="1" applyAlignment="1">
      <alignment horizontal="center"/>
    </xf>
    <xf numFmtId="8" fontId="0" fillId="0" borderId="0" xfId="0" applyNumberFormat="1" applyFill="1" applyBorder="1"/>
    <xf numFmtId="165" fontId="0" fillId="0" borderId="0" xfId="0" applyNumberFormat="1" applyFill="1" applyBorder="1"/>
    <xf numFmtId="164" fontId="0" fillId="0" borderId="0" xfId="0" applyNumberFormat="1" applyFill="1" applyBorder="1"/>
    <xf numFmtId="0" fontId="29" fillId="7" borderId="31" xfId="0" applyFont="1" applyFill="1" applyBorder="1" applyAlignment="1">
      <alignment horizontal="right"/>
    </xf>
    <xf numFmtId="0" fontId="16" fillId="7" borderId="33" xfId="0" applyFont="1" applyFill="1" applyBorder="1" applyAlignment="1">
      <alignment horizontal="center"/>
    </xf>
    <xf numFmtId="0" fontId="29" fillId="7" borderId="30" xfId="0" applyFont="1" applyFill="1" applyBorder="1"/>
    <xf numFmtId="0" fontId="16" fillId="7" borderId="30" xfId="0" applyFont="1" applyFill="1" applyBorder="1" applyAlignment="1">
      <alignment horizontal="left"/>
    </xf>
    <xf numFmtId="0" fontId="0" fillId="3" borderId="1" xfId="0" applyFill="1" applyBorder="1" applyAlignment="1" applyProtection="1">
      <alignment horizontal="left"/>
      <protection locked="0"/>
    </xf>
    <xf numFmtId="165" fontId="0" fillId="7" borderId="1" xfId="0" applyNumberFormat="1" applyFill="1" applyBorder="1" applyProtection="1"/>
    <xf numFmtId="164" fontId="0" fillId="7" borderId="1" xfId="0" applyNumberFormat="1" applyFill="1" applyBorder="1" applyProtection="1"/>
    <xf numFmtId="0" fontId="29" fillId="7" borderId="31" xfId="0" applyFont="1" applyFill="1" applyBorder="1" applyAlignment="1" applyProtection="1">
      <alignment horizontal="right"/>
    </xf>
    <xf numFmtId="0" fontId="16" fillId="7" borderId="33" xfId="0" applyFont="1" applyFill="1" applyBorder="1" applyAlignment="1" applyProtection="1">
      <alignment horizontal="center"/>
    </xf>
    <xf numFmtId="0" fontId="29" fillId="7" borderId="30" xfId="0" applyFont="1" applyFill="1" applyBorder="1" applyProtection="1"/>
    <xf numFmtId="0" fontId="16" fillId="7" borderId="30" xfId="0" applyFont="1" applyFill="1" applyBorder="1" applyAlignment="1" applyProtection="1">
      <alignment horizontal="left"/>
    </xf>
    <xf numFmtId="0" fontId="25" fillId="0" borderId="0" xfId="0" applyFont="1"/>
    <xf numFmtId="0" fontId="9" fillId="0" borderId="0" xfId="0" applyFont="1" applyBorder="1" applyAlignment="1">
      <alignment horizontal="center" vertical="center" wrapText="1"/>
    </xf>
    <xf numFmtId="0" fontId="32" fillId="0" borderId="0" xfId="5" applyFont="1" applyBorder="1" applyAlignment="1">
      <alignment horizontal="center" vertical="center" wrapText="1"/>
    </xf>
    <xf numFmtId="0" fontId="20" fillId="0" borderId="0" xfId="0" applyFont="1" applyBorder="1" applyAlignment="1">
      <alignment horizontal="center" vertical="center" wrapText="1"/>
    </xf>
    <xf numFmtId="0" fontId="0" fillId="3" borderId="1" xfId="0" applyFill="1" applyBorder="1" applyAlignment="1" applyProtection="1">
      <alignment horizontal="center"/>
      <protection locked="0"/>
    </xf>
    <xf numFmtId="0" fontId="0" fillId="3" borderId="1" xfId="0" applyNumberFormat="1" applyFill="1" applyBorder="1" applyAlignment="1" applyProtection="1">
      <alignment horizontal="left"/>
      <protection locked="0"/>
    </xf>
    <xf numFmtId="8" fontId="0" fillId="3" borderId="1" xfId="0" applyNumberFormat="1" applyFill="1" applyBorder="1" applyAlignment="1" applyProtection="1">
      <alignment horizontal="right"/>
      <protection locked="0"/>
    </xf>
    <xf numFmtId="166" fontId="0" fillId="3" borderId="1" xfId="0" applyNumberFormat="1" applyFill="1" applyBorder="1" applyProtection="1">
      <protection locked="0"/>
    </xf>
    <xf numFmtId="166" fontId="0" fillId="3" borderId="4" xfId="0" applyNumberFormat="1" applyFill="1" applyBorder="1" applyProtection="1">
      <protection locked="0"/>
    </xf>
    <xf numFmtId="166" fontId="0" fillId="3" borderId="2" xfId="0" applyNumberFormat="1" applyFill="1" applyBorder="1" applyProtection="1">
      <protection locked="0"/>
    </xf>
    <xf numFmtId="166" fontId="0" fillId="3" borderId="1" xfId="0" applyNumberFormat="1" applyFill="1" applyBorder="1" applyAlignment="1" applyProtection="1">
      <alignment horizontal="left"/>
      <protection locked="0"/>
    </xf>
    <xf numFmtId="40" fontId="0" fillId="3" borderId="1" xfId="0" applyNumberFormat="1" applyFill="1" applyBorder="1" applyProtection="1">
      <protection locked="0"/>
    </xf>
    <xf numFmtId="40" fontId="0" fillId="3" borderId="1" xfId="0" applyNumberFormat="1" applyFill="1" applyBorder="1" applyAlignment="1" applyProtection="1">
      <alignment horizontal="right"/>
      <protection locked="0"/>
    </xf>
    <xf numFmtId="0"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right"/>
      <protection locked="0"/>
    </xf>
    <xf numFmtId="49" fontId="0" fillId="7" borderId="1" xfId="0" applyNumberFormat="1" applyFill="1" applyBorder="1" applyProtection="1"/>
    <xf numFmtId="8"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center" vertical="center" wrapText="1"/>
      <protection locked="0"/>
    </xf>
    <xf numFmtId="0" fontId="9" fillId="0" borderId="0" xfId="0" applyFont="1" applyBorder="1" applyAlignment="1">
      <alignment horizontal="center" wrapText="1"/>
    </xf>
    <xf numFmtId="0" fontId="9" fillId="0" borderId="0" xfId="0" applyFont="1" applyFill="1" applyBorder="1" applyAlignment="1">
      <alignment horizontal="left" vertical="center" wrapText="1"/>
    </xf>
    <xf numFmtId="0" fontId="25" fillId="0" borderId="0" xfId="0" applyFont="1" applyBorder="1" applyAlignment="1">
      <alignment horizontal="center" wrapText="1"/>
    </xf>
    <xf numFmtId="49" fontId="10" fillId="0" borderId="0" xfId="0" applyNumberFormat="1" applyFont="1" applyBorder="1" applyAlignment="1">
      <alignment horizontal="center" vertical="center" wrapText="1"/>
    </xf>
    <xf numFmtId="0" fontId="7" fillId="4"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4" fillId="0" borderId="0" xfId="0" applyFont="1" applyBorder="1" applyAlignment="1" applyProtection="1">
      <alignment horizontal="center"/>
      <protection locked="0"/>
    </xf>
    <xf numFmtId="0" fontId="34" fillId="0" borderId="0" xfId="0" applyFont="1" applyProtection="1">
      <protection locked="0"/>
    </xf>
    <xf numFmtId="0" fontId="35" fillId="0" borderId="0" xfId="0" applyFont="1" applyFill="1" applyBorder="1" applyProtection="1">
      <protection locked="0"/>
    </xf>
    <xf numFmtId="0" fontId="39" fillId="0" borderId="0" xfId="8" applyFont="1" applyFill="1" applyBorder="1" applyProtection="1">
      <protection locked="0"/>
    </xf>
    <xf numFmtId="0" fontId="34" fillId="0" borderId="0" xfId="0" applyFont="1" applyFill="1" applyBorder="1" applyProtection="1">
      <protection locked="0"/>
    </xf>
    <xf numFmtId="0" fontId="40" fillId="0" borderId="0" xfId="3" applyFont="1" applyFill="1" applyBorder="1" applyAlignment="1" applyProtection="1">
      <alignment horizontal="left"/>
      <protection locked="0"/>
    </xf>
    <xf numFmtId="167" fontId="36" fillId="0" borderId="0" xfId="9" applyNumberFormat="1" applyFont="1" applyFill="1" applyBorder="1" applyProtection="1">
      <protection locked="0"/>
    </xf>
    <xf numFmtId="167" fontId="35" fillId="0" borderId="0" xfId="6" applyNumberFormat="1" applyFont="1" applyFill="1" applyBorder="1" applyProtection="1">
      <protection locked="0"/>
    </xf>
    <xf numFmtId="0" fontId="40" fillId="0" borderId="0" xfId="3" applyFont="1" applyFill="1" applyBorder="1" applyAlignment="1" applyProtection="1">
      <protection locked="0"/>
    </xf>
    <xf numFmtId="167" fontId="36" fillId="0" borderId="0" xfId="9" applyNumberFormat="1" applyFont="1" applyFill="1" applyBorder="1" applyAlignment="1" applyProtection="1">
      <alignment horizontal="center"/>
      <protection locked="0"/>
    </xf>
    <xf numFmtId="9" fontId="37" fillId="0" borderId="0" xfId="7" applyNumberFormat="1" applyFont="1" applyFill="1" applyBorder="1" applyProtection="1">
      <protection locked="0"/>
    </xf>
    <xf numFmtId="0" fontId="34" fillId="0" borderId="0" xfId="0" applyFont="1" applyFill="1" applyBorder="1" applyAlignment="1" applyProtection="1">
      <alignment vertical="center" wrapText="1"/>
      <protection locked="0"/>
    </xf>
    <xf numFmtId="167" fontId="37" fillId="0" borderId="0" xfId="7" applyNumberFormat="1" applyFont="1" applyFill="1" applyBorder="1" applyProtection="1">
      <protection locked="0"/>
    </xf>
    <xf numFmtId="167" fontId="35" fillId="0" borderId="0" xfId="0" applyNumberFormat="1" applyFont="1" applyFill="1" applyBorder="1" applyProtection="1">
      <protection locked="0"/>
    </xf>
    <xf numFmtId="0" fontId="35" fillId="0" borderId="0" xfId="0" applyFont="1" applyFill="1" applyBorder="1" applyAlignment="1" applyProtection="1">
      <alignment horizontal="center" vertical="center" wrapText="1"/>
      <protection locked="0"/>
    </xf>
    <xf numFmtId="164" fontId="35" fillId="0" borderId="0" xfId="0" applyNumberFormat="1" applyFont="1" applyFill="1" applyBorder="1" applyAlignment="1" applyProtection="1">
      <alignment horizontal="center" vertical="center" wrapText="1"/>
      <protection locked="0"/>
    </xf>
    <xf numFmtId="164" fontId="38" fillId="0" borderId="0" xfId="7" applyNumberFormat="1" applyFont="1" applyFill="1" applyBorder="1" applyAlignment="1" applyProtection="1">
      <alignment horizontal="center" vertical="center"/>
      <protection locked="0"/>
    </xf>
    <xf numFmtId="164" fontId="35" fillId="0" borderId="0" xfId="6" applyNumberFormat="1"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protection locked="0"/>
    </xf>
    <xf numFmtId="164" fontId="35" fillId="0" borderId="0" xfId="0" applyNumberFormat="1" applyFont="1" applyFill="1" applyBorder="1" applyAlignment="1" applyProtection="1">
      <alignment horizontal="center"/>
      <protection locked="0"/>
    </xf>
    <xf numFmtId="164" fontId="38" fillId="0" borderId="0" xfId="7" applyNumberFormat="1" applyFont="1" applyFill="1" applyBorder="1" applyAlignment="1" applyProtection="1">
      <alignment horizontal="center"/>
      <protection locked="0"/>
    </xf>
    <xf numFmtId="164" fontId="35" fillId="0" borderId="0" xfId="6" applyNumberFormat="1" applyFont="1" applyFill="1" applyBorder="1" applyAlignment="1" applyProtection="1">
      <alignment horizontal="center"/>
      <protection locked="0"/>
    </xf>
    <xf numFmtId="164" fontId="34" fillId="0" borderId="0" xfId="0" applyNumberFormat="1" applyFont="1" applyFill="1" applyBorder="1" applyAlignment="1" applyProtection="1">
      <alignment horizontal="center"/>
      <protection locked="0"/>
    </xf>
    <xf numFmtId="0" fontId="41" fillId="0" borderId="0" xfId="0" applyFont="1" applyProtection="1">
      <protection locked="0"/>
    </xf>
    <xf numFmtId="0" fontId="11" fillId="7" borderId="16" xfId="7" applyFont="1" applyFill="1" applyBorder="1" applyAlignment="1" applyProtection="1">
      <alignment horizontal="center" vertical="center" wrapText="1"/>
    </xf>
    <xf numFmtId="164" fontId="1" fillId="7" borderId="1" xfId="0" applyNumberFormat="1" applyFont="1" applyFill="1" applyBorder="1" applyAlignment="1" applyProtection="1">
      <alignment horizontal="center" vertical="center" wrapText="1"/>
    </xf>
    <xf numFmtId="164" fontId="42" fillId="10" borderId="1" xfId="7" applyNumberFormat="1" applyFont="1" applyBorder="1" applyAlignment="1" applyProtection="1">
      <alignment horizontal="center" vertical="center" wrapText="1"/>
    </xf>
    <xf numFmtId="164" fontId="1" fillId="7" borderId="1" xfId="6" applyNumberFormat="1" applyFont="1" applyFill="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164" fontId="1" fillId="0" borderId="31" xfId="0" applyNumberFormat="1" applyFont="1" applyBorder="1" applyAlignment="1" applyProtection="1">
      <alignment horizontal="center" vertical="center" wrapText="1"/>
    </xf>
    <xf numFmtId="0" fontId="1" fillId="7" borderId="44" xfId="0" applyFont="1" applyFill="1" applyBorder="1" applyAlignment="1" applyProtection="1">
      <alignment horizontal="center" vertical="center" wrapText="1"/>
    </xf>
    <xf numFmtId="0" fontId="0" fillId="7" borderId="11" xfId="0" applyFont="1" applyFill="1" applyBorder="1" applyAlignment="1" applyProtection="1">
      <alignment horizontal="center"/>
    </xf>
    <xf numFmtId="0" fontId="0" fillId="7" borderId="43" xfId="0" applyFont="1" applyFill="1" applyBorder="1" applyAlignment="1" applyProtection="1">
      <alignment horizontal="center"/>
    </xf>
    <xf numFmtId="0" fontId="0" fillId="3" borderId="16" xfId="0" applyFont="1" applyFill="1" applyBorder="1" applyAlignment="1" applyProtection="1">
      <alignment horizontal="center"/>
    </xf>
    <xf numFmtId="164" fontId="0" fillId="3" borderId="1" xfId="6" applyNumberFormat="1" applyFont="1" applyFill="1" applyBorder="1" applyAlignment="1" applyProtection="1">
      <alignment horizontal="center"/>
    </xf>
    <xf numFmtId="164" fontId="42" fillId="10" borderId="1" xfId="7" applyNumberFormat="1" applyFont="1" applyBorder="1" applyAlignment="1" applyProtection="1">
      <alignment horizontal="center"/>
    </xf>
    <xf numFmtId="164" fontId="0" fillId="3" borderId="1" xfId="6" applyNumberFormat="1" applyFont="1" applyFill="1" applyBorder="1" applyAlignment="1" applyProtection="1">
      <alignment horizontal="center" wrapText="1"/>
    </xf>
    <xf numFmtId="164" fontId="1" fillId="0" borderId="1" xfId="0" applyNumberFormat="1" applyFont="1" applyBorder="1" applyAlignment="1" applyProtection="1">
      <alignment horizontal="center"/>
    </xf>
    <xf numFmtId="0" fontId="0" fillId="3" borderId="1" xfId="0" applyFont="1" applyFill="1" applyBorder="1" applyAlignment="1" applyProtection="1">
      <alignment horizontal="center"/>
    </xf>
    <xf numFmtId="164" fontId="1" fillId="0" borderId="31" xfId="0" applyNumberFormat="1" applyFont="1" applyBorder="1" applyAlignment="1" applyProtection="1">
      <alignment horizontal="center"/>
    </xf>
    <xf numFmtId="164" fontId="1" fillId="7" borderId="45" xfId="0" applyNumberFormat="1" applyFont="1" applyFill="1" applyBorder="1" applyAlignment="1" applyProtection="1">
      <alignment horizontal="center"/>
    </xf>
    <xf numFmtId="164" fontId="0" fillId="3" borderId="1" xfId="0" applyNumberFormat="1" applyFont="1" applyFill="1" applyBorder="1" applyAlignment="1" applyProtection="1">
      <alignment horizontal="center"/>
    </xf>
    <xf numFmtId="164" fontId="1" fillId="7" borderId="46" xfId="0" applyNumberFormat="1" applyFont="1" applyFill="1" applyBorder="1" applyAlignment="1" applyProtection="1">
      <alignment horizontal="center"/>
    </xf>
    <xf numFmtId="164" fontId="1" fillId="0" borderId="47" xfId="0" applyNumberFormat="1" applyFont="1" applyFill="1" applyBorder="1" applyAlignment="1" applyProtection="1">
      <alignment horizontal="center"/>
    </xf>
    <xf numFmtId="0" fontId="34" fillId="0" borderId="0" xfId="0" applyFont="1" applyProtection="1"/>
    <xf numFmtId="0" fontId="0" fillId="0" borderId="0" xfId="0" applyProtection="1"/>
    <xf numFmtId="0" fontId="35" fillId="0" borderId="0" xfId="0" applyFont="1" applyFill="1" applyBorder="1" applyProtection="1"/>
    <xf numFmtId="0" fontId="39" fillId="0" borderId="0" xfId="8" applyFont="1" applyFill="1" applyBorder="1" applyProtection="1"/>
    <xf numFmtId="0" fontId="34" fillId="0" borderId="0" xfId="0" applyFont="1" applyFill="1" applyBorder="1" applyProtection="1"/>
    <xf numFmtId="0" fontId="40" fillId="0" borderId="0" xfId="3" applyFont="1" applyFill="1" applyBorder="1" applyAlignment="1" applyProtection="1">
      <alignment horizontal="left"/>
    </xf>
    <xf numFmtId="167" fontId="36" fillId="0" borderId="0" xfId="9" applyNumberFormat="1" applyFont="1" applyFill="1" applyBorder="1" applyProtection="1"/>
    <xf numFmtId="167" fontId="35" fillId="0" borderId="0" xfId="6" applyNumberFormat="1" applyFont="1" applyFill="1" applyBorder="1" applyProtection="1"/>
    <xf numFmtId="0" fontId="40" fillId="0" borderId="0" xfId="3" applyFont="1" applyFill="1" applyBorder="1" applyAlignment="1" applyProtection="1"/>
    <xf numFmtId="167" fontId="36" fillId="0" borderId="0" xfId="9" applyNumberFormat="1" applyFont="1" applyFill="1" applyBorder="1" applyAlignment="1" applyProtection="1">
      <alignment horizontal="center"/>
    </xf>
    <xf numFmtId="9" fontId="37" fillId="0" borderId="0" xfId="7" applyNumberFormat="1" applyFont="1" applyFill="1" applyBorder="1" applyProtection="1"/>
    <xf numFmtId="0" fontId="34" fillId="0" borderId="0" xfId="0" applyFont="1" applyFill="1" applyBorder="1" applyAlignment="1" applyProtection="1">
      <alignment vertical="center" wrapText="1"/>
    </xf>
    <xf numFmtId="167" fontId="37" fillId="0" borderId="0" xfId="7" applyNumberFormat="1" applyFont="1" applyFill="1" applyBorder="1" applyProtection="1"/>
    <xf numFmtId="167" fontId="35" fillId="0" borderId="0" xfId="0" applyNumberFormat="1" applyFont="1" applyFill="1" applyBorder="1" applyProtection="1"/>
    <xf numFmtId="0" fontId="35" fillId="0" borderId="0" xfId="0" applyFont="1" applyFill="1" applyBorder="1" applyAlignment="1" applyProtection="1">
      <alignment horizontal="center" vertical="center" wrapText="1"/>
    </xf>
    <xf numFmtId="164" fontId="35" fillId="0" borderId="0" xfId="0" applyNumberFormat="1" applyFont="1" applyFill="1" applyBorder="1" applyAlignment="1" applyProtection="1">
      <alignment horizontal="center" vertical="center" wrapText="1"/>
    </xf>
    <xf numFmtId="164" fontId="38" fillId="0" borderId="0" xfId="7" applyNumberFormat="1" applyFont="1" applyFill="1" applyBorder="1" applyAlignment="1" applyProtection="1">
      <alignment horizontal="center" vertical="center"/>
    </xf>
    <xf numFmtId="164" fontId="35" fillId="0" borderId="0" xfId="6" applyNumberFormat="1" applyFont="1" applyFill="1" applyBorder="1" applyAlignment="1" applyProtection="1">
      <alignment horizontal="center" vertical="center" wrapText="1"/>
    </xf>
    <xf numFmtId="0" fontId="0" fillId="0" borderId="0" xfId="0" applyFill="1" applyBorder="1" applyProtection="1"/>
    <xf numFmtId="0" fontId="35" fillId="0" borderId="0" xfId="0" applyFont="1" applyFill="1" applyBorder="1" applyAlignment="1" applyProtection="1">
      <alignment horizontal="center"/>
    </xf>
    <xf numFmtId="164" fontId="35" fillId="0" borderId="0" xfId="0" applyNumberFormat="1" applyFont="1" applyFill="1" applyBorder="1" applyAlignment="1" applyProtection="1">
      <alignment horizontal="center"/>
    </xf>
    <xf numFmtId="164" fontId="38" fillId="0" borderId="0" xfId="7" applyNumberFormat="1" applyFont="1" applyFill="1" applyBorder="1" applyAlignment="1" applyProtection="1">
      <alignment horizontal="center"/>
    </xf>
    <xf numFmtId="164" fontId="35" fillId="0" borderId="0" xfId="6" applyNumberFormat="1" applyFont="1" applyFill="1" applyBorder="1" applyAlignment="1" applyProtection="1">
      <alignment horizontal="center"/>
    </xf>
    <xf numFmtId="164" fontId="34" fillId="0" borderId="0" xfId="0" applyNumberFormat="1" applyFont="1" applyFill="1" applyBorder="1" applyAlignment="1" applyProtection="1">
      <alignment horizontal="center"/>
    </xf>
    <xf numFmtId="0" fontId="41" fillId="0" borderId="0" xfId="0" applyFont="1" applyProtection="1"/>
    <xf numFmtId="0" fontId="0" fillId="7" borderId="11" xfId="0" applyFont="1" applyFill="1" applyBorder="1" applyAlignment="1" applyProtection="1">
      <alignment horizontal="center"/>
      <protection locked="0"/>
    </xf>
    <xf numFmtId="0" fontId="0" fillId="7" borderId="43" xfId="0" applyFont="1" applyFill="1" applyBorder="1" applyAlignment="1" applyProtection="1">
      <alignment horizontal="center"/>
      <protection locked="0"/>
    </xf>
    <xf numFmtId="0" fontId="11" fillId="7" borderId="16" xfId="7" applyFont="1" applyFill="1"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42" fillId="10" borderId="1" xfId="7" applyNumberFormat="1" applyFont="1" applyBorder="1" applyAlignment="1" applyProtection="1">
      <alignment horizontal="center" vertical="center" wrapText="1"/>
      <protection locked="0"/>
    </xf>
    <xf numFmtId="164" fontId="1" fillId="7" borderId="1" xfId="6"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164" fontId="1" fillId="0" borderId="31" xfId="0" applyNumberFormat="1" applyFont="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protection locked="0"/>
    </xf>
    <xf numFmtId="164" fontId="0" fillId="3" borderId="1" xfId="6" applyNumberFormat="1" applyFont="1" applyFill="1" applyBorder="1" applyAlignment="1" applyProtection="1">
      <alignment horizontal="center"/>
      <protection locked="0"/>
    </xf>
    <xf numFmtId="164" fontId="0" fillId="3" borderId="1" xfId="6" applyNumberFormat="1" applyFont="1" applyFill="1" applyBorder="1" applyAlignment="1" applyProtection="1">
      <alignment horizontal="center" wrapText="1"/>
      <protection locked="0"/>
    </xf>
    <xf numFmtId="0" fontId="0" fillId="3" borderId="1" xfId="0" applyFont="1" applyFill="1" applyBorder="1" applyAlignment="1" applyProtection="1">
      <alignment horizontal="center"/>
      <protection locked="0"/>
    </xf>
    <xf numFmtId="164" fontId="0" fillId="3" borderId="1" xfId="0" applyNumberFormat="1" applyFont="1" applyFill="1" applyBorder="1" applyAlignment="1" applyProtection="1">
      <alignment horizontal="center"/>
      <protection locked="0"/>
    </xf>
    <xf numFmtId="164" fontId="43" fillId="7" borderId="48" xfId="0" applyNumberFormat="1" applyFont="1" applyFill="1" applyBorder="1" applyAlignment="1" applyProtection="1">
      <alignment horizontal="center"/>
    </xf>
    <xf numFmtId="0" fontId="9" fillId="0" borderId="0" xfId="0" applyFont="1" applyFill="1" applyBorder="1" applyAlignment="1">
      <alignment vertical="center" wrapText="1"/>
    </xf>
    <xf numFmtId="0" fontId="44" fillId="0" borderId="0" xfId="0" applyFont="1" applyFill="1" applyBorder="1" applyAlignment="1">
      <alignment vertical="center" wrapText="1"/>
    </xf>
    <xf numFmtId="0" fontId="0" fillId="6" borderId="0" xfId="0" applyFill="1" applyBorder="1" applyAlignment="1" applyProtection="1">
      <alignment horizontal="center"/>
      <protection locked="0"/>
    </xf>
    <xf numFmtId="0" fontId="11" fillId="6" borderId="0" xfId="0" applyFont="1" applyFill="1" applyBorder="1" applyAlignment="1" applyProtection="1">
      <alignment horizontal="right"/>
      <protection locked="0"/>
    </xf>
    <xf numFmtId="8" fontId="11" fillId="6" borderId="0" xfId="0" applyNumberFormat="1" applyFont="1" applyFill="1" applyBorder="1" applyProtection="1"/>
    <xf numFmtId="0" fontId="11" fillId="6" borderId="1" xfId="0" applyFont="1" applyFill="1" applyBorder="1" applyAlignment="1" applyProtection="1">
      <alignment horizontal="left"/>
      <protection locked="0"/>
    </xf>
    <xf numFmtId="0" fontId="11" fillId="6" borderId="1"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wrapText="1"/>
      <protection locked="0"/>
    </xf>
    <xf numFmtId="8" fontId="11" fillId="6" borderId="1" xfId="0" applyNumberFormat="1" applyFont="1" applyFill="1" applyBorder="1" applyAlignment="1" applyProtection="1">
      <alignment horizontal="center" vertical="center"/>
    </xf>
    <xf numFmtId="0" fontId="49" fillId="8" borderId="1" xfId="0" applyFont="1" applyFill="1" applyBorder="1" applyAlignment="1" applyProtection="1">
      <alignment horizontal="right"/>
      <protection locked="0"/>
    </xf>
    <xf numFmtId="0" fontId="49" fillId="3" borderId="1" xfId="0" applyFont="1" applyFill="1" applyBorder="1" applyAlignment="1" applyProtection="1">
      <alignment horizontal="right"/>
      <protection locked="0"/>
    </xf>
    <xf numFmtId="0" fontId="16" fillId="0" borderId="0" xfId="0" applyFont="1" applyFill="1" applyBorder="1" applyAlignment="1" applyProtection="1">
      <alignment horizontal="right"/>
      <protection locked="0"/>
    </xf>
    <xf numFmtId="8" fontId="16" fillId="0" borderId="0" xfId="0" applyNumberFormat="1" applyFont="1" applyFill="1" applyBorder="1" applyProtection="1"/>
    <xf numFmtId="8" fontId="11" fillId="6" borderId="1" xfId="0" applyNumberFormat="1" applyFont="1" applyFill="1" applyBorder="1" applyAlignment="1" applyProtection="1">
      <alignment horizontal="center" vertical="center" wrapText="1"/>
    </xf>
    <xf numFmtId="166" fontId="0" fillId="3" borderId="1" xfId="0" applyNumberFormat="1" applyFill="1" applyBorder="1" applyAlignment="1" applyProtection="1">
      <alignment horizontal="center"/>
      <protection locked="0"/>
    </xf>
    <xf numFmtId="166" fontId="0" fillId="3" borderId="1" xfId="0" applyNumberFormat="1" applyFont="1" applyFill="1" applyBorder="1" applyAlignment="1" applyProtection="1">
      <alignment horizontal="center"/>
      <protection locked="0"/>
    </xf>
    <xf numFmtId="0" fontId="49" fillId="3" borderId="1" xfId="0" applyFont="1" applyFill="1" applyBorder="1" applyAlignment="1" applyProtection="1">
      <alignment horizontal="center"/>
      <protection locked="0"/>
    </xf>
    <xf numFmtId="0" fontId="0" fillId="0" borderId="0" xfId="0" applyFill="1" applyProtection="1"/>
    <xf numFmtId="0" fontId="0" fillId="0" borderId="0" xfId="0" applyFill="1" applyBorder="1" applyAlignment="1" applyProtection="1">
      <alignment horizontal="center"/>
    </xf>
    <xf numFmtId="8" fontId="0" fillId="0" borderId="0" xfId="0" applyNumberFormat="1" applyFill="1" applyBorder="1" applyProtection="1"/>
    <xf numFmtId="165" fontId="0" fillId="0" borderId="0" xfId="0" applyNumberFormat="1" applyFill="1" applyBorder="1" applyProtection="1"/>
    <xf numFmtId="164" fontId="0" fillId="0" borderId="0" xfId="0" applyNumberFormat="1" applyFill="1" applyBorder="1" applyProtection="1"/>
    <xf numFmtId="0" fontId="25" fillId="0" borderId="0" xfId="0" applyFont="1" applyProtection="1"/>
    <xf numFmtId="0" fontId="0" fillId="0" borderId="9" xfId="0" applyBorder="1" applyProtection="1"/>
    <xf numFmtId="0" fontId="0" fillId="0" borderId="10" xfId="0" applyBorder="1" applyProtection="1"/>
    <xf numFmtId="0" fontId="0" fillId="0" borderId="35" xfId="0" applyBorder="1" applyProtection="1"/>
    <xf numFmtId="0" fontId="0" fillId="0" borderId="16" xfId="0" applyFill="1" applyBorder="1" applyAlignment="1" applyProtection="1">
      <alignment horizontal="center" vertical="center"/>
      <protection locked="0"/>
    </xf>
    <xf numFmtId="0" fontId="2" fillId="0" borderId="14" xfId="0" applyFont="1" applyBorder="1" applyAlignment="1" applyProtection="1">
      <alignment horizontal="left"/>
      <protection locked="0"/>
    </xf>
    <xf numFmtId="0" fontId="11" fillId="0"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protection locked="0"/>
    </xf>
    <xf numFmtId="164" fontId="11" fillId="0" borderId="37" xfId="0" applyNumberFormat="1"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164" fontId="16" fillId="7" borderId="39" xfId="0" applyNumberFormat="1" applyFont="1" applyFill="1" applyBorder="1" applyProtection="1"/>
    <xf numFmtId="0" fontId="0" fillId="0"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wrapText="1"/>
      <protection locked="0"/>
    </xf>
    <xf numFmtId="8" fontId="1" fillId="7" borderId="41" xfId="0" applyNumberFormat="1" applyFont="1" applyFill="1" applyBorder="1" applyProtection="1"/>
    <xf numFmtId="0" fontId="0" fillId="3" borderId="41" xfId="0" applyFill="1" applyBorder="1" applyProtection="1">
      <protection locked="0"/>
    </xf>
    <xf numFmtId="164" fontId="16" fillId="7" borderId="41" xfId="0" applyNumberFormat="1" applyFont="1" applyFill="1" applyBorder="1" applyProtection="1"/>
    <xf numFmtId="164" fontId="16" fillId="7" borderId="42" xfId="0" applyNumberFormat="1" applyFont="1" applyFill="1" applyBorder="1" applyProtection="1"/>
    <xf numFmtId="8" fontId="1" fillId="0" borderId="36" xfId="0" applyNumberFormat="1"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8" fontId="0" fillId="0" borderId="16" xfId="0" applyNumberFormat="1" applyFont="1" applyFill="1" applyBorder="1" applyProtection="1">
      <protection locked="0"/>
    </xf>
    <xf numFmtId="8" fontId="0" fillId="0" borderId="40" xfId="0" applyNumberFormat="1" applyFont="1" applyFill="1" applyBorder="1" applyProtection="1">
      <protection locked="0"/>
    </xf>
    <xf numFmtId="40" fontId="0" fillId="3" borderId="41" xfId="0" applyNumberFormat="1" applyFill="1" applyBorder="1" applyProtection="1">
      <protection locked="0"/>
    </xf>
    <xf numFmtId="164" fontId="16" fillId="7" borderId="41" xfId="0" applyNumberFormat="1" applyFont="1" applyFill="1" applyBorder="1" applyAlignment="1" applyProtection="1">
      <alignment wrapText="1"/>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164" fontId="1" fillId="0" borderId="51" xfId="0" applyNumberFormat="1" applyFont="1" applyFill="1" applyBorder="1" applyAlignment="1" applyProtection="1">
      <alignment horizontal="center" vertical="center" wrapText="1"/>
      <protection locked="0"/>
    </xf>
    <xf numFmtId="0" fontId="1" fillId="0" borderId="38" xfId="0" applyFont="1" applyBorder="1" applyAlignment="1" applyProtection="1">
      <alignment horizontal="center" vertical="center" wrapText="1"/>
      <protection locked="0"/>
    </xf>
    <xf numFmtId="0" fontId="1" fillId="7" borderId="41" xfId="0" applyFont="1" applyFill="1" applyBorder="1" applyProtection="1"/>
    <xf numFmtId="0" fontId="0" fillId="7" borderId="41" xfId="0" applyFill="1" applyBorder="1" applyProtection="1"/>
    <xf numFmtId="166" fontId="0" fillId="3" borderId="41" xfId="0" applyNumberFormat="1" applyFill="1" applyBorder="1" applyProtection="1">
      <protection locked="0"/>
    </xf>
    <xf numFmtId="164" fontId="16" fillId="7" borderId="47" xfId="0" applyNumberFormat="1" applyFont="1" applyFill="1" applyBorder="1" applyProtection="1"/>
    <xf numFmtId="166" fontId="0" fillId="3" borderId="41" xfId="0" applyNumberFormat="1" applyFill="1" applyBorder="1" applyAlignment="1" applyProtection="1">
      <alignment horizontal="left"/>
      <protection locked="0"/>
    </xf>
    <xf numFmtId="8" fontId="0" fillId="3" borderId="41" xfId="0" applyNumberFormat="1" applyFill="1" applyBorder="1" applyProtection="1">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64" fontId="1" fillId="0" borderId="38" xfId="0" applyNumberFormat="1" applyFont="1" applyFill="1" applyBorder="1" applyAlignment="1" applyProtection="1">
      <alignment horizontal="center" vertical="center" wrapText="1"/>
      <protection locked="0"/>
    </xf>
    <xf numFmtId="164" fontId="0" fillId="7" borderId="15" xfId="0" applyNumberFormat="1" applyFill="1" applyBorder="1" applyProtection="1"/>
    <xf numFmtId="0" fontId="0" fillId="5" borderId="41" xfId="0" quotePrefix="1" applyFill="1" applyBorder="1" applyProtection="1">
      <protection locked="0"/>
    </xf>
    <xf numFmtId="0" fontId="20" fillId="0" borderId="27" xfId="0" applyFont="1" applyBorder="1" applyAlignment="1">
      <alignment horizontal="right"/>
    </xf>
    <xf numFmtId="0" fontId="9" fillId="0" borderId="0" xfId="0" applyFont="1" applyFill="1" applyBorder="1" applyAlignment="1">
      <alignment horizontal="left" vertical="center" wrapText="1"/>
    </xf>
    <xf numFmtId="49" fontId="10" fillId="0" borderId="0" xfId="0" applyNumberFormat="1" applyFont="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Alignment="1">
      <alignment horizontal="left" wrapText="1"/>
    </xf>
    <xf numFmtId="49" fontId="9" fillId="0" borderId="0" xfId="0" applyNumberFormat="1" applyFont="1" applyBorder="1" applyAlignment="1">
      <alignment horizontal="center" vertical="center" wrapText="1"/>
    </xf>
    <xf numFmtId="0" fontId="31" fillId="0" borderId="0" xfId="5" applyAlignment="1" applyProtection="1">
      <alignment horizontal="center"/>
      <protection locked="0"/>
    </xf>
    <xf numFmtId="0" fontId="0" fillId="0" borderId="0" xfId="0" applyAlignment="1" applyProtection="1">
      <alignment horizontal="center"/>
      <protection locked="0"/>
    </xf>
    <xf numFmtId="0" fontId="8" fillId="0" borderId="0" xfId="0" applyFont="1" applyBorder="1" applyAlignment="1">
      <alignment horizontal="center"/>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32" fillId="0" borderId="0" xfId="5"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32" fillId="0" borderId="0" xfId="5" applyFont="1" applyBorder="1" applyAlignment="1" applyProtection="1">
      <alignment horizontal="center" wrapText="1"/>
      <protection locked="0"/>
    </xf>
    <xf numFmtId="0" fontId="20" fillId="0" borderId="0" xfId="0" applyFont="1" applyBorder="1" applyAlignment="1" applyProtection="1">
      <alignment horizontal="center" wrapText="1"/>
      <protection locked="0"/>
    </xf>
    <xf numFmtId="0" fontId="9" fillId="0" borderId="0" xfId="0" applyFont="1" applyBorder="1" applyAlignment="1">
      <alignment horizontal="center" wrapText="1"/>
    </xf>
    <xf numFmtId="0" fontId="25" fillId="0" borderId="0" xfId="0" applyFont="1" applyBorder="1" applyAlignment="1">
      <alignment horizontal="center" wrapText="1"/>
    </xf>
    <xf numFmtId="0" fontId="9" fillId="0" borderId="0" xfId="0" applyFont="1" applyBorder="1" applyAlignment="1">
      <alignment horizontal="left" wrapText="1"/>
    </xf>
    <xf numFmtId="0" fontId="7" fillId="4"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0" fillId="0" borderId="0" xfId="0" applyBorder="1" applyAlignment="1">
      <alignment horizontal="center"/>
    </xf>
    <xf numFmtId="0" fontId="9" fillId="4" borderId="0" xfId="0" applyFont="1" applyFill="1" applyBorder="1" applyAlignment="1">
      <alignment horizontal="left" vertical="center" wrapText="1"/>
    </xf>
    <xf numFmtId="0" fontId="6" fillId="0" borderId="0" xfId="0" applyFont="1" applyBorder="1" applyAlignment="1">
      <alignment horizontal="center" wrapText="1"/>
    </xf>
    <xf numFmtId="0" fontId="9" fillId="0" borderId="0" xfId="0" applyFont="1" applyBorder="1" applyAlignment="1">
      <alignment horizontal="left" vertical="center" wrapText="1"/>
    </xf>
    <xf numFmtId="0" fontId="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wrapText="1"/>
    </xf>
    <xf numFmtId="49" fontId="9" fillId="0" borderId="0" xfId="0" applyNumberFormat="1" applyFont="1" applyBorder="1" applyAlignment="1">
      <alignment horizontal="left" vertical="top" wrapText="1"/>
    </xf>
    <xf numFmtId="0" fontId="2" fillId="0" borderId="11" xfId="0" applyFont="1" applyBorder="1" applyAlignment="1">
      <alignment horizontal="left"/>
    </xf>
    <xf numFmtId="0" fontId="2" fillId="0" borderId="1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2" fillId="0" borderId="0" xfId="0" applyFont="1" applyBorder="1" applyAlignment="1">
      <alignment horizontal="left"/>
    </xf>
    <xf numFmtId="0" fontId="0" fillId="3" borderId="2" xfId="0" applyFill="1" applyBorder="1" applyAlignment="1">
      <alignment horizontal="left" vertical="top"/>
    </xf>
    <xf numFmtId="0" fontId="0" fillId="3" borderId="4" xfId="0" applyFill="1" applyBorder="1" applyAlignment="1">
      <alignment horizontal="left" vertical="top"/>
    </xf>
    <xf numFmtId="0" fontId="16" fillId="0" borderId="5" xfId="0" applyFont="1" applyBorder="1" applyAlignment="1">
      <alignment horizontal="left"/>
    </xf>
    <xf numFmtId="0" fontId="16" fillId="0" borderId="8" xfId="0" applyFont="1"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26" xfId="0"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left"/>
    </xf>
    <xf numFmtId="0" fontId="16" fillId="0" borderId="0" xfId="0" applyFont="1" applyBorder="1" applyAlignment="1">
      <alignment horizontal="left"/>
    </xf>
    <xf numFmtId="0" fontId="14" fillId="0" borderId="21"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25" xfId="0" applyFont="1" applyBorder="1" applyAlignment="1">
      <alignment horizontal="left"/>
    </xf>
    <xf numFmtId="0" fontId="13" fillId="0" borderId="7" xfId="0" applyFont="1" applyBorder="1" applyAlignment="1">
      <alignment horizontal="center" wrapText="1"/>
    </xf>
    <xf numFmtId="0" fontId="13" fillId="0" borderId="25" xfId="0" applyFont="1" applyBorder="1" applyAlignment="1">
      <alignment horizontal="center" wrapText="1"/>
    </xf>
    <xf numFmtId="0" fontId="13" fillId="0" borderId="0" xfId="0" applyFont="1" applyBorder="1" applyAlignment="1">
      <alignment horizontal="center" wrapText="1"/>
    </xf>
    <xf numFmtId="0" fontId="13" fillId="0" borderId="15" xfId="0" applyFont="1" applyBorder="1" applyAlignment="1">
      <alignment horizontal="center" wrapText="1"/>
    </xf>
    <xf numFmtId="0" fontId="13" fillId="0" borderId="10" xfId="0" applyFont="1" applyBorder="1" applyAlignment="1">
      <alignment horizontal="center" wrapText="1"/>
    </xf>
    <xf numFmtId="0" fontId="13" fillId="0" borderId="26" xfId="0" applyFont="1" applyBorder="1" applyAlignment="1">
      <alignment horizontal="center" wrapText="1"/>
    </xf>
    <xf numFmtId="0" fontId="0" fillId="3" borderId="3" xfId="0" applyFill="1" applyBorder="1" applyAlignment="1">
      <alignment horizontal="left" vertical="top"/>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164" fontId="0" fillId="7" borderId="6" xfId="0" applyNumberFormat="1" applyFill="1" applyBorder="1" applyAlignment="1">
      <alignment horizontal="center"/>
    </xf>
    <xf numFmtId="164" fontId="0" fillId="7" borderId="5" xfId="0" applyNumberFormat="1" applyFill="1" applyBorder="1" applyAlignment="1">
      <alignment horizontal="center"/>
    </xf>
    <xf numFmtId="164" fontId="0" fillId="7" borderId="9" xfId="0" applyNumberFormat="1" applyFill="1" applyBorder="1" applyAlignment="1">
      <alignment horizontal="center"/>
    </xf>
    <xf numFmtId="8" fontId="11" fillId="0" borderId="1" xfId="0" applyNumberFormat="1" applyFont="1" applyFill="1" applyBorder="1" applyAlignment="1">
      <alignment horizontal="left"/>
    </xf>
    <xf numFmtId="8" fontId="0" fillId="3" borderId="1" xfId="0" applyNumberFormat="1" applyFont="1" applyFill="1" applyBorder="1" applyAlignment="1">
      <alignment horizontal="left" vertical="top"/>
    </xf>
    <xf numFmtId="8" fontId="0" fillId="3" borderId="31" xfId="0" applyNumberFormat="1" applyFont="1" applyFill="1" applyBorder="1" applyAlignment="1">
      <alignment horizontal="left" vertical="top"/>
    </xf>
    <xf numFmtId="8" fontId="0" fillId="3" borderId="30" xfId="0" applyNumberFormat="1" applyFont="1" applyFill="1" applyBorder="1" applyAlignment="1">
      <alignment horizontal="left" vertical="top"/>
    </xf>
    <xf numFmtId="0" fontId="51" fillId="0" borderId="27" xfId="0" applyFont="1" applyBorder="1" applyAlignment="1">
      <alignment horizontal="center" vertical="center" wrapText="1"/>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45" fillId="0" borderId="11" xfId="0" applyFont="1" applyBorder="1" applyAlignment="1">
      <alignment horizontal="right"/>
    </xf>
    <xf numFmtId="0" fontId="45" fillId="0" borderId="12" xfId="0" applyFont="1" applyBorder="1" applyAlignment="1">
      <alignment horizontal="right"/>
    </xf>
    <xf numFmtId="0" fontId="0" fillId="3" borderId="11" xfId="0" applyFill="1" applyBorder="1" applyAlignment="1" applyProtection="1">
      <alignment horizontal="left" wrapText="1"/>
      <protection locked="0"/>
    </xf>
    <xf numFmtId="0" fontId="0" fillId="3" borderId="13" xfId="0" applyFill="1" applyBorder="1" applyAlignment="1" applyProtection="1">
      <alignment horizontal="left" wrapText="1"/>
      <protection locked="0"/>
    </xf>
    <xf numFmtId="0" fontId="0" fillId="8" borderId="39" xfId="0" applyFill="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25" xfId="0" applyFont="1" applyBorder="1" applyAlignment="1" applyProtection="1">
      <alignment horizontal="center"/>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0" fillId="8" borderId="4" xfId="0" applyFill="1" applyBorder="1" applyAlignment="1" applyProtection="1">
      <alignment horizontal="center"/>
      <protection locked="0"/>
    </xf>
    <xf numFmtId="0" fontId="0" fillId="3" borderId="2" xfId="0" applyFill="1" applyBorder="1" applyAlignment="1" applyProtection="1">
      <alignment horizontal="center" vertical="top"/>
      <protection locked="0"/>
    </xf>
    <xf numFmtId="0" fontId="0" fillId="3" borderId="3" xfId="0" applyFill="1" applyBorder="1" applyAlignment="1" applyProtection="1">
      <alignment horizontal="center" vertical="top"/>
      <protection locked="0"/>
    </xf>
    <xf numFmtId="0" fontId="0" fillId="3" borderId="4" xfId="0" applyFill="1" applyBorder="1" applyAlignment="1" applyProtection="1">
      <alignment horizontal="center" vertical="top"/>
      <protection locked="0"/>
    </xf>
    <xf numFmtId="8" fontId="11" fillId="0" borderId="37"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12" fillId="0" borderId="12" xfId="0" applyFont="1" applyBorder="1" applyAlignment="1" applyProtection="1">
      <alignment horizontal="center" wrapText="1"/>
      <protection locked="0"/>
    </xf>
    <xf numFmtId="0" fontId="2" fillId="0" borderId="1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 fillId="0" borderId="51" xfId="0" applyFont="1" applyFill="1" applyBorder="1" applyAlignment="1" applyProtection="1">
      <alignment horizontal="center" vertical="center"/>
      <protection locked="0"/>
    </xf>
    <xf numFmtId="0" fontId="1" fillId="0" borderId="52" xfId="0" applyFont="1" applyFill="1" applyBorder="1" applyAlignment="1" applyProtection="1">
      <alignment horizontal="center" vertical="center"/>
      <protection locked="0"/>
    </xf>
    <xf numFmtId="0" fontId="0" fillId="8" borderId="37" xfId="0" applyFill="1" applyBorder="1" applyAlignment="1" applyProtection="1">
      <alignment horizontal="center"/>
      <protection locked="0"/>
    </xf>
    <xf numFmtId="0" fontId="0" fillId="8" borderId="1" xfId="0" applyFill="1" applyBorder="1" applyAlignment="1" applyProtection="1">
      <alignment horizontal="center"/>
      <protection locked="0"/>
    </xf>
    <xf numFmtId="0" fontId="0" fillId="8" borderId="41" xfId="0" applyFill="1" applyBorder="1" applyAlignment="1" applyProtection="1">
      <alignment horizontal="center"/>
      <protection locked="0"/>
    </xf>
    <xf numFmtId="8" fontId="0" fillId="3" borderId="41" xfId="0" applyNumberFormat="1" applyFill="1" applyBorder="1" applyAlignment="1" applyProtection="1">
      <alignment horizontal="left"/>
      <protection locked="0"/>
    </xf>
    <xf numFmtId="8" fontId="0" fillId="3" borderId="1" xfId="0" applyNumberFormat="1" applyFill="1" applyBorder="1" applyAlignment="1" applyProtection="1">
      <alignment horizontal="left"/>
      <protection locked="0"/>
    </xf>
    <xf numFmtId="0" fontId="0" fillId="8" borderId="50" xfId="0" applyFill="1" applyBorder="1" applyAlignment="1" applyProtection="1">
      <alignment horizontal="center"/>
      <protection locked="0"/>
    </xf>
    <xf numFmtId="0" fontId="0" fillId="8" borderId="53" xfId="0" applyFill="1" applyBorder="1" applyAlignment="1" applyProtection="1">
      <alignment horizontal="center"/>
      <protection locked="0"/>
    </xf>
    <xf numFmtId="164" fontId="0" fillId="8" borderId="6" xfId="0" applyNumberFormat="1" applyFill="1" applyBorder="1" applyAlignment="1" applyProtection="1">
      <alignment horizontal="center"/>
      <protection locked="0"/>
    </xf>
    <xf numFmtId="164" fontId="0" fillId="8" borderId="5" xfId="0" applyNumberFormat="1" applyFill="1" applyBorder="1" applyAlignment="1" applyProtection="1">
      <alignment horizontal="center"/>
      <protection locked="0"/>
    </xf>
    <xf numFmtId="164" fontId="0" fillId="8" borderId="9" xfId="0" applyNumberFormat="1" applyFill="1" applyBorder="1" applyAlignment="1" applyProtection="1">
      <alignment horizontal="center"/>
      <protection locked="0"/>
    </xf>
    <xf numFmtId="0" fontId="1" fillId="0" borderId="37" xfId="0" applyFont="1" applyBorder="1" applyAlignment="1" applyProtection="1">
      <alignment horizontal="center" vertical="center" wrapText="1"/>
      <protection locked="0"/>
    </xf>
    <xf numFmtId="8" fontId="0" fillId="3" borderId="47" xfId="0" applyNumberFormat="1" applyFill="1" applyBorder="1" applyAlignment="1" applyProtection="1">
      <alignment horizontal="left"/>
      <protection locked="0"/>
    </xf>
    <xf numFmtId="8" fontId="0" fillId="3" borderId="55" xfId="0" applyNumberFormat="1" applyFill="1" applyBorder="1" applyAlignment="1" applyProtection="1">
      <alignment horizontal="left"/>
      <protection locked="0"/>
    </xf>
    <xf numFmtId="8" fontId="0" fillId="3" borderId="31" xfId="0" applyNumberFormat="1" applyFill="1" applyBorder="1" applyAlignment="1" applyProtection="1">
      <alignment horizontal="left"/>
      <protection locked="0"/>
    </xf>
    <xf numFmtId="8" fontId="0" fillId="3" borderId="30" xfId="0" applyNumberFormat="1" applyFill="1" applyBorder="1" applyAlignment="1" applyProtection="1">
      <alignment horizontal="left"/>
      <protection locked="0"/>
    </xf>
    <xf numFmtId="0" fontId="0" fillId="0" borderId="54" xfId="0" applyBorder="1" applyAlignment="1" applyProtection="1">
      <alignment horizontal="center" vertical="center"/>
      <protection locked="0"/>
    </xf>
    <xf numFmtId="0" fontId="0" fillId="3" borderId="53" xfId="0" applyFill="1" applyBorder="1" applyAlignment="1" applyProtection="1">
      <alignment horizontal="center" vertical="center" wrapText="1"/>
      <protection locked="0"/>
    </xf>
    <xf numFmtId="0" fontId="16" fillId="0" borderId="0" xfId="0" applyFont="1" applyBorder="1" applyAlignment="1" applyProtection="1">
      <alignment horizontal="left"/>
      <protection locked="0"/>
    </xf>
    <xf numFmtId="0" fontId="0" fillId="0" borderId="5" xfId="0" applyBorder="1" applyAlignment="1" applyProtection="1">
      <alignment horizontal="center"/>
    </xf>
    <xf numFmtId="0" fontId="0" fillId="0" borderId="0" xfId="0"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26" xfId="0" applyBorder="1" applyAlignment="1" applyProtection="1">
      <alignment horizontal="center"/>
    </xf>
    <xf numFmtId="0" fontId="13" fillId="0" borderId="7" xfId="0" applyFont="1" applyBorder="1" applyAlignment="1" applyProtection="1">
      <alignment horizontal="center" wrapText="1"/>
    </xf>
    <xf numFmtId="0" fontId="13" fillId="0" borderId="25"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15" xfId="0" applyFont="1" applyBorder="1" applyAlignment="1" applyProtection="1">
      <alignment horizontal="center" wrapText="1"/>
    </xf>
    <xf numFmtId="0" fontId="5" fillId="0" borderId="0" xfId="0" applyFont="1" applyBorder="1" applyAlignment="1" applyProtection="1">
      <alignment horizontal="center"/>
      <protection locked="0"/>
    </xf>
    <xf numFmtId="8" fontId="0" fillId="3" borderId="1" xfId="0" applyNumberFormat="1" applyFont="1" applyFill="1" applyBorder="1" applyAlignment="1" applyProtection="1">
      <alignment horizontal="left" vertical="top"/>
      <protection locked="0"/>
    </xf>
    <xf numFmtId="8" fontId="0" fillId="3" borderId="31" xfId="0" applyNumberFormat="1" applyFont="1" applyFill="1" applyBorder="1" applyAlignment="1" applyProtection="1">
      <alignment horizontal="left" vertical="top"/>
      <protection locked="0"/>
    </xf>
    <xf numFmtId="8" fontId="0" fillId="3" borderId="30" xfId="0" applyNumberFormat="1" applyFont="1" applyFill="1" applyBorder="1" applyAlignment="1" applyProtection="1">
      <alignment horizontal="left" vertical="top"/>
      <protection locked="0"/>
    </xf>
    <xf numFmtId="8" fontId="0" fillId="3" borderId="41" xfId="0" applyNumberFormat="1" applyFont="1" applyFill="1" applyBorder="1" applyAlignment="1" applyProtection="1">
      <alignment horizontal="left" vertical="top"/>
      <protection locked="0"/>
    </xf>
    <xf numFmtId="8" fontId="0" fillId="3" borderId="41" xfId="0" applyNumberFormat="1" applyFill="1" applyBorder="1" applyAlignment="1" applyProtection="1">
      <alignment horizontal="left" vertical="center"/>
      <protection locked="0"/>
    </xf>
    <xf numFmtId="8" fontId="0" fillId="3" borderId="1" xfId="0" applyNumberFormat="1" applyFill="1" applyBorder="1" applyAlignment="1" applyProtection="1">
      <alignment horizontal="left" vertical="center"/>
      <protection locked="0"/>
    </xf>
    <xf numFmtId="0" fontId="17" fillId="0" borderId="21" xfId="0" applyFont="1" applyBorder="1" applyAlignment="1" applyProtection="1">
      <alignment horizontal="left"/>
      <protection locked="0"/>
    </xf>
    <xf numFmtId="0" fontId="17" fillId="0" borderId="28" xfId="0" applyFont="1" applyBorder="1" applyAlignment="1" applyProtection="1">
      <alignment horizontal="left"/>
      <protection locked="0"/>
    </xf>
    <xf numFmtId="0" fontId="17" fillId="0" borderId="29" xfId="0" applyFont="1" applyBorder="1" applyAlignment="1" applyProtection="1">
      <alignment horizontal="left"/>
      <protection locked="0"/>
    </xf>
    <xf numFmtId="0" fontId="20" fillId="0" borderId="0" xfId="0" applyFont="1" applyBorder="1" applyAlignment="1" applyProtection="1">
      <alignment horizontal="center"/>
      <protection locked="0"/>
    </xf>
    <xf numFmtId="8" fontId="0" fillId="3" borderId="1" xfId="0" applyNumberFormat="1" applyFill="1" applyBorder="1" applyAlignment="1" applyProtection="1">
      <alignment horizontal="center"/>
      <protection locked="0"/>
    </xf>
    <xf numFmtId="8" fontId="0" fillId="3" borderId="41" xfId="0" applyNumberFormat="1" applyFill="1" applyBorder="1" applyAlignment="1" applyProtection="1">
      <alignment horizontal="center"/>
      <protection locked="0"/>
    </xf>
    <xf numFmtId="8" fontId="0" fillId="3" borderId="1" xfId="0" applyNumberFormat="1" applyFill="1" applyBorder="1" applyAlignment="1" applyProtection="1">
      <alignment horizontal="center" vertical="center"/>
      <protection locked="0"/>
    </xf>
    <xf numFmtId="8" fontId="0" fillId="3" borderId="41" xfId="0" applyNumberFormat="1" applyFill="1" applyBorder="1" applyAlignment="1" applyProtection="1">
      <alignment horizontal="center" vertical="center"/>
      <protection locked="0"/>
    </xf>
    <xf numFmtId="0" fontId="2" fillId="7" borderId="27" xfId="0" applyFont="1" applyFill="1" applyBorder="1" applyAlignment="1" applyProtection="1">
      <alignment horizontal="center" vertical="center"/>
    </xf>
    <xf numFmtId="0" fontId="5" fillId="7" borderId="28" xfId="0" applyFont="1" applyFill="1" applyBorder="1" applyAlignment="1" applyProtection="1">
      <alignment horizontal="center" vertical="center"/>
    </xf>
    <xf numFmtId="0" fontId="5" fillId="7" borderId="29" xfId="0" applyFont="1" applyFill="1" applyBorder="1" applyAlignment="1" applyProtection="1">
      <alignment horizontal="center" vertical="center"/>
    </xf>
    <xf numFmtId="0" fontId="1" fillId="7" borderId="23" xfId="0" applyFont="1" applyFill="1" applyBorder="1" applyAlignment="1" applyProtection="1">
      <alignment horizontal="center" vertical="center"/>
    </xf>
    <xf numFmtId="0" fontId="1" fillId="7" borderId="24" xfId="0" applyFont="1" applyFill="1" applyBorder="1" applyAlignment="1" applyProtection="1">
      <alignment horizontal="center" vertical="center"/>
    </xf>
    <xf numFmtId="0" fontId="1" fillId="7" borderId="49" xfId="0" applyFont="1" applyFill="1" applyBorder="1" applyAlignment="1" applyProtection="1">
      <alignment horizontal="center" vertical="center"/>
    </xf>
    <xf numFmtId="0" fontId="1" fillId="7" borderId="40" xfId="0" applyFont="1" applyFill="1" applyBorder="1" applyAlignment="1" applyProtection="1">
      <alignment horizontal="center" vertical="center"/>
    </xf>
    <xf numFmtId="0" fontId="1" fillId="7" borderId="41"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4" fillId="0" borderId="0" xfId="0" applyFont="1" applyBorder="1" applyAlignment="1" applyProtection="1">
      <alignment horizontal="center" vertical="center"/>
    </xf>
    <xf numFmtId="0" fontId="35" fillId="0" borderId="0" xfId="0" applyFont="1" applyFill="1" applyBorder="1" applyAlignment="1" applyProtection="1">
      <alignment horizontal="center"/>
    </xf>
    <xf numFmtId="0" fontId="2" fillId="7" borderId="27" xfId="0" applyFont="1" applyFill="1" applyBorder="1" applyAlignment="1" applyProtection="1">
      <alignment horizontal="center" vertical="center"/>
      <protection locked="0"/>
    </xf>
    <xf numFmtId="0" fontId="5" fillId="7" borderId="28" xfId="0" applyFont="1" applyFill="1" applyBorder="1" applyAlignment="1" applyProtection="1">
      <alignment horizontal="center" vertical="center"/>
      <protection locked="0"/>
    </xf>
    <xf numFmtId="0" fontId="5" fillId="7" borderId="29" xfId="0" applyFont="1" applyFill="1" applyBorder="1" applyAlignment="1" applyProtection="1">
      <alignment horizontal="center" vertical="center"/>
      <protection locked="0"/>
    </xf>
    <xf numFmtId="0" fontId="1" fillId="7" borderId="23" xfId="0" applyFont="1" applyFill="1" applyBorder="1" applyAlignment="1" applyProtection="1">
      <alignment horizontal="center" vertical="center"/>
      <protection locked="0"/>
    </xf>
    <xf numFmtId="0" fontId="1" fillId="7" borderId="24" xfId="0" applyFont="1" applyFill="1" applyBorder="1" applyAlignment="1" applyProtection="1">
      <alignment horizontal="center" vertical="center"/>
      <protection locked="0"/>
    </xf>
    <xf numFmtId="0" fontId="1" fillId="7" borderId="49" xfId="0" applyFont="1" applyFill="1" applyBorder="1" applyAlignment="1" applyProtection="1">
      <alignment horizontal="center" vertical="center"/>
      <protection locked="0"/>
    </xf>
    <xf numFmtId="0" fontId="1" fillId="7" borderId="40" xfId="0" applyFont="1" applyFill="1" applyBorder="1" applyAlignment="1" applyProtection="1">
      <alignment horizontal="center" vertical="center"/>
      <protection locked="0"/>
    </xf>
    <xf numFmtId="0" fontId="1" fillId="7" borderId="41"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5" fillId="0" borderId="0" xfId="0" applyFont="1" applyFill="1" applyBorder="1" applyAlignment="1" applyProtection="1">
      <alignment horizontal="center"/>
      <protection locked="0"/>
    </xf>
    <xf numFmtId="0" fontId="7"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left" vertical="center"/>
      <protection locked="0"/>
    </xf>
    <xf numFmtId="8" fontId="0" fillId="3" borderId="31" xfId="0" applyNumberFormat="1" applyFont="1" applyFill="1" applyBorder="1" applyAlignment="1" applyProtection="1">
      <alignment horizontal="right" vertical="center" wrapText="1"/>
      <protection locked="0"/>
    </xf>
    <xf numFmtId="8" fontId="0" fillId="3" borderId="30" xfId="0" applyNumberFormat="1" applyFont="1" applyFill="1" applyBorder="1" applyAlignment="1" applyProtection="1">
      <alignment horizontal="right" vertical="center" wrapText="1"/>
      <protection locked="0"/>
    </xf>
    <xf numFmtId="0" fontId="16" fillId="14" borderId="1" xfId="0" applyFont="1" applyFill="1" applyBorder="1" applyAlignment="1" applyProtection="1">
      <alignment horizontal="center"/>
      <protection locked="0"/>
    </xf>
    <xf numFmtId="0" fontId="16" fillId="14" borderId="31" xfId="0" applyFont="1" applyFill="1" applyBorder="1" applyAlignment="1" applyProtection="1">
      <alignment horizontal="center"/>
      <protection locked="0"/>
    </xf>
    <xf numFmtId="0" fontId="16" fillId="14" borderId="33" xfId="0" applyFont="1" applyFill="1" applyBorder="1" applyAlignment="1" applyProtection="1">
      <alignment horizontal="center"/>
      <protection locked="0"/>
    </xf>
    <xf numFmtId="0" fontId="16" fillId="14" borderId="30" xfId="0" applyFont="1" applyFill="1" applyBorder="1" applyAlignment="1" applyProtection="1">
      <alignment horizontal="center"/>
      <protection locked="0"/>
    </xf>
    <xf numFmtId="0" fontId="0" fillId="8" borderId="31" xfId="0" applyFill="1" applyBorder="1" applyAlignment="1" applyProtection="1">
      <alignment horizontal="center"/>
      <protection locked="0"/>
    </xf>
    <xf numFmtId="0" fontId="0" fillId="8" borderId="33" xfId="0" applyFill="1" applyBorder="1" applyAlignment="1" applyProtection="1">
      <alignment horizontal="center"/>
      <protection locked="0"/>
    </xf>
    <xf numFmtId="0" fontId="0" fillId="8" borderId="30" xfId="0" applyFill="1" applyBorder="1" applyAlignment="1" applyProtection="1">
      <alignment horizontal="center"/>
      <protection locked="0"/>
    </xf>
    <xf numFmtId="0" fontId="0" fillId="8" borderId="6"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0" fillId="8" borderId="34" xfId="0" applyFill="1" applyBorder="1" applyAlignment="1" applyProtection="1">
      <alignment horizontal="center"/>
      <protection locked="0"/>
    </xf>
    <xf numFmtId="0" fontId="1" fillId="0" borderId="1" xfId="0" applyFont="1" applyBorder="1" applyAlignment="1" applyProtection="1">
      <alignment horizontal="center" vertical="center"/>
      <protection locked="0"/>
    </xf>
    <xf numFmtId="8" fontId="0" fillId="3" borderId="31" xfId="0" applyNumberFormat="1" applyFill="1" applyBorder="1" applyAlignment="1" applyProtection="1">
      <alignment horizontal="center"/>
      <protection locked="0"/>
    </xf>
    <xf numFmtId="8" fontId="0" fillId="3" borderId="30" xfId="0" applyNumberFormat="1" applyFill="1" applyBorder="1" applyAlignment="1" applyProtection="1">
      <alignment horizontal="center"/>
      <protection locked="0"/>
    </xf>
    <xf numFmtId="8" fontId="0" fillId="3" borderId="31" xfId="0" applyNumberFormat="1" applyFont="1" applyFill="1" applyBorder="1" applyAlignment="1" applyProtection="1">
      <alignment horizontal="center"/>
      <protection locked="0"/>
    </xf>
    <xf numFmtId="8" fontId="0" fillId="3" borderId="30" xfId="0" applyNumberFormat="1" applyFont="1" applyFill="1" applyBorder="1" applyAlignment="1" applyProtection="1">
      <alignment horizontal="center"/>
      <protection locked="0"/>
    </xf>
    <xf numFmtId="0" fontId="45" fillId="0" borderId="0" xfId="0" applyFont="1" applyBorder="1" applyAlignment="1" applyProtection="1">
      <alignment horizontal="center"/>
      <protection locked="0"/>
    </xf>
    <xf numFmtId="0" fontId="17" fillId="14" borderId="1" xfId="0" applyFont="1" applyFill="1" applyBorder="1" applyAlignment="1" applyProtection="1">
      <alignment horizontal="right" vertical="center"/>
      <protection locked="0"/>
    </xf>
    <xf numFmtId="8" fontId="0" fillId="3" borderId="31" xfId="0" applyNumberFormat="1" applyFill="1" applyBorder="1" applyAlignment="1" applyProtection="1">
      <alignment horizontal="right"/>
      <protection locked="0"/>
    </xf>
    <xf numFmtId="8" fontId="0" fillId="3" borderId="30" xfId="0" applyNumberFormat="1" applyFill="1" applyBorder="1" applyAlignment="1" applyProtection="1">
      <alignment horizontal="right"/>
      <protection locked="0"/>
    </xf>
    <xf numFmtId="8" fontId="0" fillId="3" borderId="31" xfId="0" applyNumberFormat="1" applyFont="1" applyFill="1" applyBorder="1" applyAlignment="1" applyProtection="1">
      <alignment horizontal="right"/>
      <protection locked="0"/>
    </xf>
    <xf numFmtId="8" fontId="0" fillId="3" borderId="30" xfId="0" applyNumberFormat="1" applyFont="1" applyFill="1" applyBorder="1" applyAlignment="1" applyProtection="1">
      <alignment horizontal="right"/>
      <protection locked="0"/>
    </xf>
    <xf numFmtId="0" fontId="1" fillId="0" borderId="3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6" fillId="14" borderId="31" xfId="0" applyFont="1" applyFill="1" applyBorder="1" applyAlignment="1" applyProtection="1">
      <alignment horizontal="right"/>
      <protection locked="0"/>
    </xf>
    <xf numFmtId="0" fontId="16" fillId="14" borderId="33" xfId="0" applyFont="1" applyFill="1" applyBorder="1" applyAlignment="1" applyProtection="1">
      <alignment horizontal="right"/>
      <protection locked="0"/>
    </xf>
    <xf numFmtId="0" fontId="16" fillId="14" borderId="30" xfId="0" applyFont="1" applyFill="1" applyBorder="1" applyAlignment="1" applyProtection="1">
      <alignment horizontal="right"/>
      <protection locked="0"/>
    </xf>
    <xf numFmtId="0" fontId="46" fillId="6" borderId="10" xfId="0" applyFont="1" applyFill="1" applyBorder="1" applyAlignment="1" applyProtection="1">
      <alignment horizontal="left"/>
      <protection locked="0"/>
    </xf>
    <xf numFmtId="0" fontId="46" fillId="6" borderId="0" xfId="0" applyFont="1" applyFill="1" applyBorder="1" applyAlignment="1" applyProtection="1">
      <alignment horizontal="left"/>
      <protection locked="0"/>
    </xf>
    <xf numFmtId="0" fontId="47" fillId="6" borderId="0" xfId="0" applyFont="1" applyFill="1" applyBorder="1" applyAlignment="1" applyProtection="1">
      <alignment horizontal="left"/>
      <protection locked="0"/>
    </xf>
    <xf numFmtId="0" fontId="48" fillId="6" borderId="0" xfId="0" applyFont="1" applyFill="1" applyBorder="1" applyAlignment="1" applyProtection="1">
      <alignment horizontal="left"/>
      <protection locked="0"/>
    </xf>
    <xf numFmtId="0" fontId="49" fillId="3" borderId="31" xfId="0" applyFont="1" applyFill="1" applyBorder="1" applyAlignment="1" applyProtection="1">
      <alignment horizontal="center"/>
      <protection locked="0"/>
    </xf>
    <xf numFmtId="0" fontId="49" fillId="3" borderId="30" xfId="0" applyFont="1" applyFill="1" applyBorder="1" applyAlignment="1" applyProtection="1">
      <alignment horizontal="center"/>
      <protection locked="0"/>
    </xf>
    <xf numFmtId="0" fontId="11" fillId="6" borderId="31"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1" fillId="8" borderId="2" xfId="0" applyFont="1" applyFill="1" applyBorder="1" applyAlignment="1" applyProtection="1">
      <alignment horizontal="center" vertical="center"/>
      <protection locked="0"/>
    </xf>
    <xf numFmtId="0" fontId="1" fillId="8" borderId="3"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1" fillId="8" borderId="31" xfId="0" applyFont="1" applyFill="1" applyBorder="1" applyAlignment="1" applyProtection="1">
      <alignment horizontal="center"/>
      <protection locked="0"/>
    </xf>
    <xf numFmtId="0" fontId="11" fillId="8" borderId="33" xfId="0" applyFont="1" applyFill="1" applyBorder="1" applyAlignment="1" applyProtection="1">
      <alignment horizontal="center"/>
      <protection locked="0"/>
    </xf>
    <xf numFmtId="0" fontId="11" fillId="8" borderId="30" xfId="0" applyFont="1" applyFill="1" applyBorder="1" applyAlignment="1" applyProtection="1">
      <alignment horizontal="center"/>
      <protection locked="0"/>
    </xf>
    <xf numFmtId="0" fontId="48" fillId="0" borderId="0" xfId="0" applyFont="1" applyFill="1" applyBorder="1" applyAlignment="1" applyProtection="1">
      <alignment horizontal="left"/>
      <protection locked="0"/>
    </xf>
    <xf numFmtId="0" fontId="50" fillId="0" borderId="0" xfId="0" applyFont="1" applyFill="1" applyBorder="1" applyAlignment="1" applyProtection="1">
      <alignment horizontal="left"/>
      <protection locked="0"/>
    </xf>
    <xf numFmtId="0" fontId="0" fillId="8" borderId="9" xfId="0" applyFill="1" applyBorder="1" applyAlignment="1" applyProtection="1">
      <alignment horizontal="center"/>
      <protection locked="0"/>
    </xf>
    <xf numFmtId="0" fontId="0" fillId="8" borderId="10" xfId="0" applyFill="1" applyBorder="1" applyAlignment="1" applyProtection="1">
      <alignment horizontal="center"/>
      <protection locked="0"/>
    </xf>
    <xf numFmtId="0" fontId="0" fillId="8" borderId="35" xfId="0" applyFill="1" applyBorder="1" applyAlignment="1" applyProtection="1">
      <alignment horizont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0" fillId="3" borderId="27" xfId="0" applyFill="1" applyBorder="1" applyAlignment="1" applyProtection="1">
      <alignment horizontal="left"/>
      <protection locked="0"/>
    </xf>
    <xf numFmtId="0" fontId="0" fillId="3" borderId="29" xfId="0" applyFill="1" applyBorder="1" applyAlignment="1" applyProtection="1">
      <alignment horizontal="left"/>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4" xfId="0" applyNumberFormat="1" applyBorder="1" applyAlignment="1" applyProtection="1">
      <alignment horizontal="center" wrapText="1"/>
      <protection locked="0"/>
    </xf>
    <xf numFmtId="0" fontId="0" fillId="0" borderId="0" xfId="0" applyNumberFormat="1" applyBorder="1" applyAlignment="1" applyProtection="1">
      <alignment horizontal="center" wrapText="1"/>
      <protection locked="0"/>
    </xf>
    <xf numFmtId="0" fontId="0" fillId="0" borderId="15" xfId="0" applyNumberFormat="1"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4" xfId="0" applyBorder="1" applyAlignment="1">
      <alignment horizontal="center" wrapText="1"/>
    </xf>
    <xf numFmtId="0" fontId="0" fillId="0" borderId="1" xfId="0" applyBorder="1" applyAlignment="1">
      <alignment horizontal="center" wrapText="1"/>
    </xf>
    <xf numFmtId="0" fontId="29" fillId="7" borderId="31" xfId="0" applyFont="1" applyFill="1" applyBorder="1" applyAlignment="1">
      <alignment horizontal="center"/>
    </xf>
    <xf numFmtId="0" fontId="29" fillId="7" borderId="33" xfId="0" applyFont="1" applyFill="1" applyBorder="1" applyAlignment="1">
      <alignment horizontal="center"/>
    </xf>
    <xf numFmtId="0" fontId="25" fillId="3" borderId="1" xfId="0" applyFont="1" applyFill="1" applyBorder="1" applyAlignment="1">
      <alignment horizontal="right"/>
    </xf>
    <xf numFmtId="0" fontId="25" fillId="3" borderId="1" xfId="0" applyFont="1" applyFill="1" applyBorder="1" applyAlignment="1">
      <alignment horizontal="left"/>
    </xf>
    <xf numFmtId="0" fontId="0" fillId="0" borderId="5"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35" xfId="0" applyBorder="1" applyAlignment="1">
      <alignment horizontal="center" wrapText="1"/>
    </xf>
    <xf numFmtId="0" fontId="25" fillId="3" borderId="31" xfId="0" applyFont="1" applyFill="1" applyBorder="1" applyAlignment="1">
      <alignment horizontal="left"/>
    </xf>
    <xf numFmtId="0" fontId="25" fillId="3" borderId="30" xfId="0" applyFont="1" applyFill="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8" borderId="3" xfId="0" applyFill="1" applyBorder="1" applyAlignment="1">
      <alignment horizontal="center"/>
    </xf>
    <xf numFmtId="0" fontId="0" fillId="5" borderId="0" xfId="0" applyFill="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34" xfId="0" applyFont="1" applyBorder="1" applyAlignment="1" applyProtection="1">
      <alignment horizontal="center"/>
    </xf>
    <xf numFmtId="49" fontId="10" fillId="0" borderId="5" xfId="0" applyNumberFormat="1" applyFont="1" applyBorder="1" applyAlignment="1" applyProtection="1">
      <alignment horizontal="center" vertical="center"/>
    </xf>
    <xf numFmtId="0" fontId="0" fillId="0" borderId="0"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8" xfId="0" applyBorder="1" applyAlignment="1" applyProtection="1">
      <alignment horizontal="center"/>
    </xf>
    <xf numFmtId="0" fontId="25" fillId="3" borderId="1" xfId="0" applyFont="1" applyFill="1" applyBorder="1" applyAlignment="1" applyProtection="1">
      <alignment horizontal="right"/>
    </xf>
    <xf numFmtId="0" fontId="25" fillId="3" borderId="1" xfId="0" applyFont="1" applyFill="1" applyBorder="1" applyAlignment="1" applyProtection="1">
      <alignment horizontal="left"/>
      <protection locked="0"/>
    </xf>
    <xf numFmtId="0" fontId="25" fillId="3" borderId="31" xfId="0" applyFont="1" applyFill="1" applyBorder="1" applyAlignment="1" applyProtection="1">
      <alignment horizontal="left"/>
      <protection locked="0"/>
    </xf>
    <xf numFmtId="0" fontId="25" fillId="3" borderId="30" xfId="0" applyFont="1" applyFill="1" applyBorder="1" applyAlignment="1" applyProtection="1">
      <alignment horizontal="left"/>
      <protection locked="0"/>
    </xf>
    <xf numFmtId="0" fontId="29" fillId="7" borderId="31" xfId="0" applyFont="1" applyFill="1" applyBorder="1" applyAlignment="1" applyProtection="1">
      <alignment horizontal="center"/>
    </xf>
    <xf numFmtId="0" fontId="29" fillId="7" borderId="33" xfId="0" applyFont="1" applyFill="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wrapText="1"/>
    </xf>
    <xf numFmtId="0" fontId="0" fillId="0" borderId="4" xfId="0" applyBorder="1" applyAlignment="1" applyProtection="1">
      <alignment horizontal="center" wrapText="1"/>
    </xf>
    <xf numFmtId="0" fontId="0" fillId="0" borderId="5" xfId="0" applyBorder="1" applyAlignment="1" applyProtection="1">
      <alignment horizontal="center" wrapText="1"/>
    </xf>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0" fillId="0" borderId="35" xfId="0" applyBorder="1" applyAlignment="1" applyProtection="1">
      <alignment horizontal="center" wrapText="1"/>
    </xf>
    <xf numFmtId="0" fontId="0" fillId="8" borderId="3" xfId="0" applyFill="1" applyBorder="1" applyAlignment="1" applyProtection="1">
      <alignment horizontal="center"/>
    </xf>
    <xf numFmtId="0" fontId="0" fillId="0" borderId="1" xfId="0" applyBorder="1" applyAlignment="1" applyProtection="1">
      <alignment horizontal="center" wrapText="1"/>
    </xf>
    <xf numFmtId="0" fontId="9" fillId="0" borderId="0" xfId="0" applyFont="1" applyBorder="1" applyAlignment="1" applyProtection="1">
      <alignment horizontal="left" wrapText="1"/>
    </xf>
    <xf numFmtId="0" fontId="24" fillId="0" borderId="0" xfId="0" applyFont="1" applyBorder="1" applyAlignment="1" applyProtection="1">
      <alignment horizontal="left" wrapText="1"/>
    </xf>
    <xf numFmtId="0" fontId="24" fillId="0" borderId="8" xfId="0" applyFont="1" applyBorder="1" applyAlignment="1" applyProtection="1">
      <alignment horizontal="left" wrapText="1"/>
    </xf>
    <xf numFmtId="0" fontId="0" fillId="0" borderId="0" xfId="0" applyBorder="1" applyAlignment="1" applyProtection="1">
      <alignment horizontal="left" vertical="center"/>
    </xf>
    <xf numFmtId="0" fontId="0" fillId="0" borderId="8" xfId="0" applyBorder="1" applyAlignment="1" applyProtection="1">
      <alignment horizontal="left" vertical="center"/>
    </xf>
    <xf numFmtId="0" fontId="25" fillId="0" borderId="5" xfId="0" applyFont="1" applyBorder="1" applyAlignment="1" applyProtection="1">
      <alignment horizontal="center"/>
    </xf>
    <xf numFmtId="0" fontId="25" fillId="0" borderId="0" xfId="0" applyFont="1" applyBorder="1" applyAlignment="1" applyProtection="1">
      <alignment horizontal="center"/>
    </xf>
    <xf numFmtId="0" fontId="25" fillId="0" borderId="8" xfId="0" applyFont="1" applyBorder="1" applyAlignment="1" applyProtection="1">
      <alignment horizontal="center"/>
    </xf>
    <xf numFmtId="0" fontId="0" fillId="7" borderId="5" xfId="0" applyFill="1" applyBorder="1" applyAlignment="1" applyProtection="1">
      <alignment horizontal="center"/>
    </xf>
    <xf numFmtId="0" fontId="0" fillId="7" borderId="0" xfId="0" applyFill="1" applyBorder="1" applyAlignment="1" applyProtection="1">
      <alignment horizontal="center"/>
    </xf>
    <xf numFmtId="0" fontId="0" fillId="7" borderId="8" xfId="0" applyFill="1" applyBorder="1" applyAlignment="1" applyProtection="1">
      <alignment horizontal="center"/>
    </xf>
    <xf numFmtId="0" fontId="0" fillId="0" borderId="0" xfId="0" applyFill="1" applyAlignment="1" applyProtection="1">
      <alignment horizontal="center"/>
    </xf>
  </cellXfs>
  <cellStyles count="10">
    <cellStyle name="60% - Accent6" xfId="9" builtinId="52"/>
    <cellStyle name="60% - Accent6 2" xfId="1" xr:uid="{00000000-0005-0000-0000-000001000000}"/>
    <cellStyle name="Currency" xfId="6" builtinId="4"/>
    <cellStyle name="Good" xfId="7" builtinId="26"/>
    <cellStyle name="Good 2" xfId="2" xr:uid="{00000000-0005-0000-0000-000004000000}"/>
    <cellStyle name="Hyperlink" xfId="5" builtinId="8"/>
    <cellStyle name="Hyperlink 2" xfId="3" xr:uid="{00000000-0005-0000-0000-000006000000}"/>
    <cellStyle name="Input" xfId="8" builtinId="20"/>
    <cellStyle name="Input 2" xfId="4" xr:uid="{00000000-0005-0000-0000-000008000000}"/>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colors>
    <mruColors>
      <color rgb="FFD4650A"/>
      <color rgb="FFFFFFDD"/>
      <color rgb="FFFFE5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19050</xdr:rowOff>
    </xdr:from>
    <xdr:to>
      <xdr:col>8</xdr:col>
      <xdr:colOff>123825</xdr:colOff>
      <xdr:row>4</xdr:row>
      <xdr:rowOff>35057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0" y="19050"/>
          <a:ext cx="4695825" cy="77800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4"/>
  <sheetViews>
    <sheetView showGridLines="0" tabSelected="1" zoomScaleNormal="100" workbookViewId="0">
      <selection activeCell="A6" sqref="A6:I6"/>
    </sheetView>
  </sheetViews>
  <sheetFormatPr defaultColWidth="0" defaultRowHeight="15" zeroHeight="1" x14ac:dyDescent="0.25"/>
  <cols>
    <col min="1" max="1" width="11.7109375" customWidth="1"/>
    <col min="2" max="8" width="9.140625" customWidth="1"/>
    <col min="9" max="9" width="17" customWidth="1"/>
    <col min="10" max="16384" width="9.140625" hidden="1"/>
  </cols>
  <sheetData>
    <row r="1" spans="1:9" x14ac:dyDescent="0.25">
      <c r="A1" s="8"/>
      <c r="B1" s="8"/>
      <c r="C1" s="8"/>
      <c r="D1" s="8"/>
      <c r="E1" s="8"/>
      <c r="F1" s="8"/>
      <c r="G1" s="8"/>
      <c r="H1" s="8"/>
      <c r="I1" s="8"/>
    </row>
    <row r="2" spans="1:9" x14ac:dyDescent="0.25">
      <c r="A2" s="8"/>
      <c r="B2" s="8"/>
      <c r="C2" s="8"/>
      <c r="D2" s="8"/>
      <c r="E2" s="8"/>
      <c r="F2" s="8"/>
      <c r="G2" s="8"/>
      <c r="H2" s="8"/>
      <c r="I2" s="8"/>
    </row>
    <row r="3" spans="1:9" x14ac:dyDescent="0.25">
      <c r="A3" s="8"/>
      <c r="B3" s="8"/>
      <c r="C3" s="8"/>
      <c r="D3" s="8"/>
      <c r="E3" s="8"/>
      <c r="F3" s="8"/>
      <c r="G3" s="8"/>
      <c r="H3" s="8"/>
      <c r="I3" s="8"/>
    </row>
    <row r="4" spans="1:9" x14ac:dyDescent="0.25">
      <c r="A4" s="8"/>
      <c r="B4" s="8"/>
      <c r="C4" s="8"/>
      <c r="D4" s="8"/>
      <c r="E4" s="8"/>
      <c r="F4" s="8"/>
      <c r="G4" s="8"/>
      <c r="H4" s="8"/>
      <c r="I4" s="8"/>
    </row>
    <row r="5" spans="1:9" x14ac:dyDescent="0.25">
      <c r="A5" s="8"/>
      <c r="B5" s="8"/>
      <c r="C5" s="8"/>
      <c r="D5" s="8"/>
      <c r="E5" s="8"/>
      <c r="F5" s="8"/>
      <c r="G5" s="8"/>
      <c r="H5" s="8"/>
      <c r="I5" s="8"/>
    </row>
    <row r="6" spans="1:9" ht="23.25" x14ac:dyDescent="0.35">
      <c r="A6" s="395" t="s">
        <v>259</v>
      </c>
      <c r="B6" s="395"/>
      <c r="C6" s="395"/>
      <c r="D6" s="395"/>
      <c r="E6" s="395"/>
      <c r="F6" s="395"/>
      <c r="G6" s="395"/>
      <c r="H6" s="395"/>
      <c r="I6" s="395"/>
    </row>
    <row r="7" spans="1:9" ht="15.75" customHeight="1" x14ac:dyDescent="0.35">
      <c r="A7" s="198"/>
      <c r="B7" s="198"/>
      <c r="C7" s="198"/>
      <c r="D7" s="198"/>
      <c r="E7" s="198"/>
      <c r="F7" s="198"/>
      <c r="G7" s="198"/>
      <c r="H7" s="198"/>
      <c r="I7" s="198"/>
    </row>
    <row r="8" spans="1:9" x14ac:dyDescent="0.25">
      <c r="A8" s="396" t="s">
        <v>260</v>
      </c>
      <c r="B8" s="396"/>
      <c r="C8" s="396"/>
      <c r="D8" s="396"/>
      <c r="E8" s="396"/>
      <c r="F8" s="396"/>
      <c r="G8" s="396"/>
      <c r="H8" s="396"/>
      <c r="I8" s="396"/>
    </row>
    <row r="9" spans="1:9" x14ac:dyDescent="0.25">
      <c r="A9" s="396"/>
      <c r="B9" s="396"/>
      <c r="C9" s="396"/>
      <c r="D9" s="396"/>
      <c r="E9" s="396"/>
      <c r="F9" s="396"/>
      <c r="G9" s="396"/>
      <c r="H9" s="396"/>
      <c r="I9" s="396"/>
    </row>
    <row r="10" spans="1:9" x14ac:dyDescent="0.25">
      <c r="A10" s="396"/>
      <c r="B10" s="396"/>
      <c r="C10" s="396"/>
      <c r="D10" s="396"/>
      <c r="E10" s="396"/>
      <c r="F10" s="396"/>
      <c r="G10" s="396"/>
      <c r="H10" s="396"/>
      <c r="I10" s="396"/>
    </row>
    <row r="11" spans="1:9" ht="9.75" customHeight="1" x14ac:dyDescent="0.25">
      <c r="A11" s="216"/>
      <c r="B11" s="216"/>
      <c r="C11" s="216"/>
      <c r="D11" s="216"/>
      <c r="E11" s="216"/>
      <c r="F11" s="216"/>
      <c r="G11" s="216"/>
      <c r="H11" s="216"/>
      <c r="I11" s="216"/>
    </row>
    <row r="12" spans="1:9" ht="18.75" x14ac:dyDescent="0.25">
      <c r="A12" s="398" t="str">
        <f>HYPERLINK("http://doe.sd.gov/cans/documents/NonproRev.xls","USDA NonProgram Food Revenue Tool")</f>
        <v>USDA NonProgram Food Revenue Tool</v>
      </c>
      <c r="B12" s="399"/>
      <c r="C12" s="399"/>
      <c r="D12" s="399"/>
      <c r="E12" s="399"/>
      <c r="F12" s="399"/>
      <c r="G12" s="399"/>
      <c r="H12" s="399"/>
      <c r="I12" s="399"/>
    </row>
    <row r="13" spans="1:9" ht="8.25" customHeight="1" x14ac:dyDescent="0.25">
      <c r="A13" s="217"/>
      <c r="B13" s="218"/>
      <c r="C13" s="218"/>
      <c r="D13" s="218"/>
      <c r="E13" s="218"/>
      <c r="F13" s="218"/>
      <c r="G13" s="218"/>
      <c r="H13" s="218"/>
      <c r="I13" s="218"/>
    </row>
    <row r="14" spans="1:9" x14ac:dyDescent="0.25">
      <c r="A14" s="397" t="s">
        <v>261</v>
      </c>
      <c r="B14" s="397"/>
      <c r="C14" s="397"/>
      <c r="D14" s="397"/>
      <c r="E14" s="397"/>
      <c r="F14" s="397"/>
      <c r="G14" s="397"/>
      <c r="H14" s="397"/>
      <c r="I14" s="397"/>
    </row>
    <row r="15" spans="1:9" x14ac:dyDescent="0.25">
      <c r="A15" s="397"/>
      <c r="B15" s="397"/>
      <c r="C15" s="397"/>
      <c r="D15" s="397"/>
      <c r="E15" s="397"/>
      <c r="F15" s="397"/>
      <c r="G15" s="397"/>
      <c r="H15" s="397"/>
      <c r="I15" s="397"/>
    </row>
    <row r="16" spans="1:9" ht="36.75" customHeight="1" x14ac:dyDescent="0.25">
      <c r="A16" s="397"/>
      <c r="B16" s="397"/>
      <c r="C16" s="397"/>
      <c r="D16" s="397"/>
      <c r="E16" s="397"/>
      <c r="F16" s="397"/>
      <c r="G16" s="397"/>
      <c r="H16" s="397"/>
      <c r="I16" s="397"/>
    </row>
    <row r="17" spans="1:9" ht="18.75" x14ac:dyDescent="0.3">
      <c r="A17" s="400" t="str">
        <f>HYPERLINK("http://doe.sd.gov/cans/documents/S20-16-Memo.pdf","USDA Memo SP20 2016")</f>
        <v>USDA Memo SP20 2016</v>
      </c>
      <c r="B17" s="401"/>
      <c r="C17" s="401"/>
      <c r="D17" s="401"/>
      <c r="E17" s="401"/>
      <c r="F17" s="401"/>
      <c r="G17" s="401"/>
      <c r="H17" s="401"/>
      <c r="I17" s="401"/>
    </row>
    <row r="18" spans="1:9" ht="12" customHeight="1" x14ac:dyDescent="0.25">
      <c r="A18" s="8"/>
      <c r="B18" s="8"/>
      <c r="C18" s="8"/>
      <c r="D18" s="8"/>
      <c r="E18" s="8"/>
      <c r="F18" s="8"/>
      <c r="G18" s="8"/>
      <c r="H18" s="8"/>
      <c r="I18" s="8"/>
    </row>
    <row r="19" spans="1:9" s="397" customFormat="1" x14ac:dyDescent="0.25">
      <c r="A19" s="397" t="s">
        <v>262</v>
      </c>
    </row>
    <row r="20" spans="1:9" s="397" customFormat="1" x14ac:dyDescent="0.25"/>
    <row r="21" spans="1:9" s="397" customFormat="1" x14ac:dyDescent="0.25"/>
    <row r="22" spans="1:9" x14ac:dyDescent="0.25">
      <c r="A22" s="8"/>
      <c r="B22" s="8"/>
      <c r="C22" s="8"/>
      <c r="D22" s="8"/>
      <c r="E22" s="8"/>
      <c r="F22" s="8"/>
      <c r="G22" s="8"/>
      <c r="H22" s="8"/>
      <c r="I22" s="8"/>
    </row>
    <row r="23" spans="1:9" s="397" customFormat="1" x14ac:dyDescent="0.25">
      <c r="A23" s="397" t="s">
        <v>278</v>
      </c>
    </row>
    <row r="24" spans="1:9" s="397" customFormat="1" x14ac:dyDescent="0.25"/>
    <row r="25" spans="1:9" x14ac:dyDescent="0.25">
      <c r="A25" s="8"/>
      <c r="B25" s="8"/>
      <c r="C25" s="8"/>
      <c r="D25" s="8"/>
      <c r="E25" s="8"/>
      <c r="F25" s="8"/>
      <c r="G25" s="8"/>
      <c r="H25" s="8"/>
      <c r="I25" s="8"/>
    </row>
    <row r="26" spans="1:9" ht="23.25" x14ac:dyDescent="0.35">
      <c r="A26" s="395" t="s">
        <v>52</v>
      </c>
      <c r="B26" s="395"/>
      <c r="C26" s="395"/>
      <c r="D26" s="395"/>
      <c r="E26" s="395"/>
      <c r="F26" s="395"/>
      <c r="G26" s="395"/>
      <c r="H26" s="395"/>
      <c r="I26" s="395"/>
    </row>
    <row r="27" spans="1:9" ht="24" thickBot="1" x14ac:dyDescent="0.4">
      <c r="A27" s="25"/>
      <c r="B27" s="25"/>
      <c r="C27" s="25"/>
      <c r="D27" s="25"/>
      <c r="E27" s="25"/>
      <c r="F27" s="25"/>
      <c r="G27" s="25"/>
      <c r="H27" s="25"/>
      <c r="I27" s="25"/>
    </row>
    <row r="28" spans="1:9" s="408" customFormat="1" ht="23.25" customHeight="1" x14ac:dyDescent="0.25">
      <c r="A28" s="407" t="s">
        <v>116</v>
      </c>
    </row>
    <row r="29" spans="1:9" s="410" customFormat="1" ht="23.25" customHeight="1" thickBot="1" x14ac:dyDescent="0.3">
      <c r="A29" s="409"/>
    </row>
    <row r="30" spans="1:9" s="27" customFormat="1" ht="15.75" x14ac:dyDescent="0.25"/>
    <row r="31" spans="1:9" s="199" customFormat="1" ht="37.5" customHeight="1" x14ac:dyDescent="0.25">
      <c r="A31" s="402" t="s">
        <v>264</v>
      </c>
      <c r="B31" s="402"/>
      <c r="C31" s="402"/>
      <c r="D31" s="402"/>
      <c r="E31" s="402"/>
      <c r="F31" s="402"/>
      <c r="G31" s="402"/>
      <c r="H31" s="402"/>
      <c r="I31" s="402"/>
    </row>
    <row r="32" spans="1:9" s="233" customFormat="1" ht="13.5" customHeight="1" x14ac:dyDescent="0.25"/>
    <row r="33" spans="1:9" s="403" customFormat="1" ht="23.25" customHeight="1" x14ac:dyDescent="0.3">
      <c r="A33" s="403" t="s">
        <v>179</v>
      </c>
    </row>
    <row r="34" spans="1:9" s="27" customFormat="1" ht="15.75" x14ac:dyDescent="0.25"/>
    <row r="35" spans="1:9" s="27" customFormat="1" ht="48.75" customHeight="1" x14ac:dyDescent="0.25">
      <c r="A35" s="66" t="s">
        <v>53</v>
      </c>
      <c r="B35" s="412" t="s">
        <v>279</v>
      </c>
      <c r="C35" s="412"/>
      <c r="D35" s="412"/>
      <c r="E35" s="412"/>
      <c r="F35" s="412"/>
      <c r="G35" s="412"/>
      <c r="H35" s="412"/>
      <c r="I35" s="412"/>
    </row>
    <row r="36" spans="1:9" s="27" customFormat="1" ht="15.75" x14ac:dyDescent="0.25"/>
    <row r="37" spans="1:9" s="413" customFormat="1" ht="15.75" customHeight="1" x14ac:dyDescent="0.25">
      <c r="A37" s="413" t="s">
        <v>249</v>
      </c>
    </row>
    <row r="38" spans="1:9" s="413" customFormat="1" ht="15.75" customHeight="1" x14ac:dyDescent="0.25"/>
    <row r="39" spans="1:9" s="58" customFormat="1" ht="15.75" x14ac:dyDescent="0.25"/>
    <row r="40" spans="1:9" s="26" customFormat="1" ht="15.75" customHeight="1" x14ac:dyDescent="0.25">
      <c r="A40" s="389" t="s">
        <v>54</v>
      </c>
      <c r="B40" s="404" t="s">
        <v>61</v>
      </c>
      <c r="C40" s="404"/>
      <c r="D40" s="404"/>
      <c r="E40" s="404"/>
      <c r="F40" s="404"/>
      <c r="G40" s="404"/>
      <c r="H40" s="404"/>
      <c r="I40" s="404"/>
    </row>
    <row r="41" spans="1:9" s="26" customFormat="1" ht="33" customHeight="1" x14ac:dyDescent="0.25">
      <c r="A41" s="389"/>
      <c r="B41" s="404"/>
      <c r="C41" s="404"/>
      <c r="D41" s="404"/>
      <c r="E41" s="404"/>
      <c r="F41" s="404"/>
      <c r="G41" s="404"/>
      <c r="H41" s="404"/>
      <c r="I41" s="404"/>
    </row>
    <row r="42" spans="1:9" s="411" customFormat="1" x14ac:dyDescent="0.25"/>
    <row r="43" spans="1:9" ht="15" customHeight="1" x14ac:dyDescent="0.25">
      <c r="A43" s="389" t="s">
        <v>55</v>
      </c>
      <c r="B43" s="404" t="s">
        <v>60</v>
      </c>
      <c r="C43" s="404"/>
      <c r="D43" s="404"/>
      <c r="E43" s="404"/>
      <c r="F43" s="404"/>
      <c r="G43" s="404"/>
      <c r="H43" s="404"/>
      <c r="I43" s="404"/>
    </row>
    <row r="44" spans="1:9" ht="28.5" customHeight="1" x14ac:dyDescent="0.25">
      <c r="A44" s="389"/>
      <c r="B44" s="404"/>
      <c r="C44" s="404"/>
      <c r="D44" s="404"/>
      <c r="E44" s="404"/>
      <c r="F44" s="404"/>
      <c r="G44" s="404"/>
      <c r="H44" s="404"/>
      <c r="I44" s="404"/>
    </row>
    <row r="45" spans="1:9" ht="15" customHeight="1" x14ac:dyDescent="0.25">
      <c r="A45" s="57"/>
      <c r="B45" s="60"/>
      <c r="C45" s="60"/>
      <c r="D45" s="60"/>
      <c r="E45" s="60"/>
      <c r="F45" s="60"/>
      <c r="G45" s="60"/>
      <c r="H45" s="60"/>
      <c r="I45" s="60"/>
    </row>
    <row r="46" spans="1:9" ht="15" customHeight="1" x14ac:dyDescent="0.25">
      <c r="A46" s="389" t="s">
        <v>56</v>
      </c>
      <c r="B46" s="414" t="s">
        <v>134</v>
      </c>
      <c r="C46" s="414"/>
      <c r="D46" s="414"/>
      <c r="E46" s="414"/>
      <c r="F46" s="414"/>
      <c r="G46" s="414"/>
      <c r="H46" s="414"/>
      <c r="I46" s="414"/>
    </row>
    <row r="47" spans="1:9" ht="28.5" customHeight="1" x14ac:dyDescent="0.25">
      <c r="A47" s="389"/>
      <c r="B47" s="414"/>
      <c r="C47" s="414"/>
      <c r="D47" s="414"/>
      <c r="E47" s="414"/>
      <c r="F47" s="414"/>
      <c r="G47" s="414"/>
      <c r="H47" s="414"/>
      <c r="I47" s="414"/>
    </row>
    <row r="48" spans="1:9" x14ac:dyDescent="0.25">
      <c r="A48" s="8"/>
      <c r="B48" s="8"/>
      <c r="C48" s="8"/>
      <c r="D48" s="8"/>
      <c r="E48" s="8"/>
      <c r="F48" s="8"/>
      <c r="G48" s="8"/>
      <c r="H48" s="8"/>
      <c r="I48" s="8"/>
    </row>
    <row r="49" spans="1:9" s="405" customFormat="1" x14ac:dyDescent="0.25">
      <c r="A49" s="405" t="s">
        <v>135</v>
      </c>
    </row>
    <row r="50" spans="1:9" s="405" customFormat="1" x14ac:dyDescent="0.25"/>
    <row r="51" spans="1:9" s="405" customFormat="1" ht="15" customHeight="1" x14ac:dyDescent="0.25"/>
    <row r="52" spans="1:9" s="27" customFormat="1" ht="15.75" x14ac:dyDescent="0.25"/>
    <row r="53" spans="1:9" s="26" customFormat="1" ht="15.75" customHeight="1" x14ac:dyDescent="0.25">
      <c r="A53" s="389" t="s">
        <v>57</v>
      </c>
      <c r="B53" s="404" t="s">
        <v>88</v>
      </c>
      <c r="C53" s="404"/>
      <c r="D53" s="404"/>
      <c r="E53" s="404"/>
      <c r="F53" s="404"/>
      <c r="G53" s="404"/>
      <c r="H53" s="404"/>
      <c r="I53" s="404"/>
    </row>
    <row r="54" spans="1:9" s="26" customFormat="1" ht="15" customHeight="1" x14ac:dyDescent="0.25">
      <c r="A54" s="389"/>
      <c r="B54" s="404"/>
      <c r="C54" s="404"/>
      <c r="D54" s="404"/>
      <c r="E54" s="404"/>
      <c r="F54" s="404"/>
      <c r="G54" s="404"/>
      <c r="H54" s="404"/>
      <c r="I54" s="404"/>
    </row>
    <row r="55" spans="1:9" s="28" customFormat="1" x14ac:dyDescent="0.25">
      <c r="A55" s="389"/>
      <c r="B55" s="404"/>
      <c r="C55" s="404"/>
      <c r="D55" s="404"/>
      <c r="E55" s="404"/>
      <c r="F55" s="404"/>
      <c r="G55" s="404"/>
      <c r="H55" s="404"/>
      <c r="I55" s="404"/>
    </row>
    <row r="56" spans="1:9" s="28" customFormat="1" ht="14.25" customHeight="1" x14ac:dyDescent="0.25">
      <c r="A56" s="52"/>
      <c r="B56" s="51"/>
      <c r="C56" s="51"/>
      <c r="D56" s="51"/>
      <c r="E56" s="51"/>
      <c r="F56" s="51"/>
      <c r="G56" s="51"/>
      <c r="H56" s="51"/>
      <c r="I56" s="51"/>
    </row>
    <row r="57" spans="1:9" s="392" customFormat="1" ht="14.25" customHeight="1" x14ac:dyDescent="0.25">
      <c r="A57" s="392" t="s">
        <v>89</v>
      </c>
    </row>
    <row r="58" spans="1:9" s="392" customFormat="1" ht="14.25" customHeight="1" x14ac:dyDescent="0.25"/>
    <row r="59" spans="1:9" s="59" customFormat="1" ht="14.25" customHeight="1" x14ac:dyDescent="0.25"/>
    <row r="60" spans="1:9" s="59" customFormat="1" ht="14.25" customHeight="1" x14ac:dyDescent="0.25">
      <c r="A60" s="389" t="s">
        <v>58</v>
      </c>
      <c r="B60" s="417" t="s">
        <v>136</v>
      </c>
      <c r="C60" s="417"/>
      <c r="D60" s="417"/>
      <c r="E60" s="417"/>
      <c r="F60" s="417"/>
      <c r="G60" s="417"/>
      <c r="H60" s="417"/>
      <c r="I60" s="417"/>
    </row>
    <row r="61" spans="1:9" s="59" customFormat="1" ht="14.25" customHeight="1" x14ac:dyDescent="0.25">
      <c r="A61" s="389"/>
      <c r="B61" s="417"/>
      <c r="C61" s="417"/>
      <c r="D61" s="417"/>
      <c r="E61" s="417"/>
      <c r="F61" s="417"/>
      <c r="G61" s="417"/>
      <c r="H61" s="417"/>
      <c r="I61" s="417"/>
    </row>
    <row r="62" spans="1:9" s="59" customFormat="1" ht="14.25" customHeight="1" x14ac:dyDescent="0.25">
      <c r="A62" s="389"/>
      <c r="B62" s="417"/>
      <c r="C62" s="417"/>
      <c r="D62" s="417"/>
      <c r="E62" s="417"/>
      <c r="F62" s="417"/>
      <c r="G62" s="417"/>
      <c r="H62" s="417"/>
      <c r="I62" s="417"/>
    </row>
    <row r="63" spans="1:9" ht="15" customHeight="1" x14ac:dyDescent="0.25">
      <c r="A63" s="53"/>
      <c r="B63" s="26"/>
      <c r="C63" s="26"/>
      <c r="D63" s="26"/>
      <c r="E63" s="26"/>
      <c r="F63" s="26"/>
      <c r="G63" s="26"/>
      <c r="H63" s="26"/>
      <c r="I63" s="26"/>
    </row>
    <row r="64" spans="1:9" s="405" customFormat="1" ht="15" customHeight="1" x14ac:dyDescent="0.25">
      <c r="A64" s="405" t="s">
        <v>137</v>
      </c>
    </row>
    <row r="65" spans="1:9" s="405" customFormat="1" ht="15" customHeight="1" x14ac:dyDescent="0.25"/>
    <row r="66" spans="1:9" s="405" customFormat="1" ht="15" customHeight="1" x14ac:dyDescent="0.25"/>
    <row r="67" spans="1:9" ht="14.25" customHeight="1" x14ac:dyDescent="0.25">
      <c r="A67" s="53"/>
      <c r="B67" s="26"/>
      <c r="C67" s="26"/>
      <c r="D67" s="26"/>
      <c r="E67" s="26"/>
      <c r="F67" s="26"/>
      <c r="G67" s="26"/>
      <c r="H67" s="26"/>
      <c r="I67" s="26"/>
    </row>
    <row r="68" spans="1:9" s="26" customFormat="1" ht="15.75" customHeight="1" x14ac:dyDescent="0.25">
      <c r="A68" s="389" t="s">
        <v>86</v>
      </c>
      <c r="B68" s="404" t="s">
        <v>91</v>
      </c>
      <c r="C68" s="404"/>
      <c r="D68" s="404"/>
      <c r="E68" s="404"/>
      <c r="F68" s="404"/>
      <c r="G68" s="404"/>
      <c r="H68" s="404"/>
      <c r="I68" s="404"/>
    </row>
    <row r="69" spans="1:9" s="26" customFormat="1" ht="15" customHeight="1" x14ac:dyDescent="0.25">
      <c r="A69" s="389"/>
      <c r="B69" s="404"/>
      <c r="C69" s="404"/>
      <c r="D69" s="404"/>
      <c r="E69" s="404"/>
      <c r="F69" s="404"/>
      <c r="G69" s="404"/>
      <c r="H69" s="404"/>
      <c r="I69" s="404"/>
    </row>
    <row r="70" spans="1:9" s="26" customFormat="1" ht="15" customHeight="1" x14ac:dyDescent="0.25">
      <c r="A70" s="29"/>
      <c r="B70" s="51"/>
      <c r="C70" s="51"/>
      <c r="D70" s="51"/>
      <c r="E70" s="51"/>
      <c r="F70" s="51"/>
      <c r="G70" s="51"/>
      <c r="H70" s="51"/>
      <c r="I70" s="51"/>
    </row>
    <row r="71" spans="1:9" s="26" customFormat="1" ht="15" customHeight="1" x14ac:dyDescent="0.25">
      <c r="A71" s="392" t="s">
        <v>92</v>
      </c>
      <c r="B71" s="392"/>
      <c r="C71" s="392"/>
      <c r="D71" s="392"/>
      <c r="E71" s="392"/>
      <c r="F71" s="392"/>
      <c r="G71" s="392"/>
      <c r="H71" s="392"/>
      <c r="I71" s="392"/>
    </row>
    <row r="72" spans="1:9" s="26" customFormat="1" ht="15" customHeight="1" x14ac:dyDescent="0.25">
      <c r="A72" s="392"/>
      <c r="B72" s="392"/>
      <c r="C72" s="392"/>
      <c r="D72" s="392"/>
      <c r="E72" s="392"/>
      <c r="F72" s="392"/>
      <c r="G72" s="392"/>
      <c r="H72" s="392"/>
      <c r="I72" s="392"/>
    </row>
    <row r="73" spans="1:9" s="416" customFormat="1" ht="15" customHeight="1" x14ac:dyDescent="0.25">
      <c r="A73" s="416" t="s">
        <v>93</v>
      </c>
    </row>
    <row r="74" spans="1:9" s="416" customFormat="1" ht="15" customHeight="1" x14ac:dyDescent="0.25"/>
    <row r="75" spans="1:9" s="411" customFormat="1" x14ac:dyDescent="0.25"/>
    <row r="76" spans="1:9" ht="15" customHeight="1" x14ac:dyDescent="0.25">
      <c r="A76" s="389" t="s">
        <v>87</v>
      </c>
      <c r="B76" s="404" t="s">
        <v>94</v>
      </c>
      <c r="C76" s="404"/>
      <c r="D76" s="404"/>
      <c r="E76" s="404"/>
      <c r="F76" s="404"/>
      <c r="G76" s="404"/>
      <c r="H76" s="404"/>
      <c r="I76" s="404"/>
    </row>
    <row r="77" spans="1:9" ht="37.5" customHeight="1" x14ac:dyDescent="0.25">
      <c r="A77" s="389"/>
      <c r="B77" s="404"/>
      <c r="C77" s="404"/>
      <c r="D77" s="404"/>
      <c r="E77" s="404"/>
      <c r="F77" s="404"/>
      <c r="G77" s="404"/>
      <c r="H77" s="404"/>
      <c r="I77" s="404"/>
    </row>
    <row r="78" spans="1:9" ht="6" customHeight="1" x14ac:dyDescent="0.25">
      <c r="A78" s="57"/>
      <c r="B78" s="60"/>
      <c r="C78" s="60"/>
      <c r="D78" s="60"/>
      <c r="E78" s="60"/>
      <c r="F78" s="60"/>
      <c r="G78" s="60"/>
      <c r="H78" s="60"/>
      <c r="I78" s="60"/>
    </row>
    <row r="79" spans="1:9" ht="7.5" customHeight="1" x14ac:dyDescent="0.25">
      <c r="A79" s="389" t="s">
        <v>90</v>
      </c>
      <c r="B79" s="414" t="s">
        <v>138</v>
      </c>
      <c r="C79" s="414"/>
      <c r="D79" s="414"/>
      <c r="E79" s="414"/>
      <c r="F79" s="414"/>
      <c r="G79" s="414"/>
      <c r="H79" s="414"/>
      <c r="I79" s="414"/>
    </row>
    <row r="80" spans="1:9" ht="30" customHeight="1" x14ac:dyDescent="0.25">
      <c r="A80" s="389"/>
      <c r="B80" s="414"/>
      <c r="C80" s="414"/>
      <c r="D80" s="414"/>
      <c r="E80" s="414"/>
      <c r="F80" s="414"/>
      <c r="G80" s="414"/>
      <c r="H80" s="414"/>
      <c r="I80" s="414"/>
    </row>
    <row r="81" spans="1:9" ht="15" customHeight="1" x14ac:dyDescent="0.25">
      <c r="A81" s="53"/>
      <c r="B81" s="8"/>
      <c r="C81" s="8"/>
      <c r="D81" s="8"/>
      <c r="E81" s="8"/>
      <c r="F81" s="8"/>
      <c r="G81" s="8"/>
      <c r="H81" s="8"/>
      <c r="I81" s="8"/>
    </row>
    <row r="82" spans="1:9" s="54" customFormat="1" ht="15" customHeight="1" x14ac:dyDescent="0.25">
      <c r="A82" s="405" t="s">
        <v>139</v>
      </c>
      <c r="B82" s="405"/>
      <c r="C82" s="405"/>
      <c r="D82" s="405"/>
      <c r="E82" s="405"/>
      <c r="F82" s="405"/>
      <c r="G82" s="405"/>
      <c r="H82" s="405"/>
      <c r="I82" s="405"/>
    </row>
    <row r="83" spans="1:9" s="54" customFormat="1" ht="15" customHeight="1" x14ac:dyDescent="0.25">
      <c r="A83" s="405"/>
      <c r="B83" s="405"/>
      <c r="C83" s="405"/>
      <c r="D83" s="405"/>
      <c r="E83" s="405"/>
      <c r="F83" s="405"/>
      <c r="G83" s="405"/>
      <c r="H83" s="405"/>
      <c r="I83" s="405"/>
    </row>
    <row r="84" spans="1:9" s="54" customFormat="1" ht="15" customHeight="1" x14ac:dyDescent="0.25">
      <c r="A84" s="405"/>
      <c r="B84" s="405"/>
      <c r="C84" s="405"/>
      <c r="D84" s="405"/>
      <c r="E84" s="405"/>
      <c r="F84" s="405"/>
      <c r="G84" s="405"/>
      <c r="H84" s="405"/>
      <c r="I84" s="405"/>
    </row>
    <row r="85" spans="1:9" s="54" customFormat="1" ht="15" customHeight="1" x14ac:dyDescent="0.25">
      <c r="A85" s="81"/>
      <c r="B85" s="81"/>
      <c r="C85" s="81"/>
      <c r="D85" s="81"/>
      <c r="E85" s="81"/>
      <c r="F85" s="81"/>
      <c r="G85" s="81"/>
      <c r="H85" s="81"/>
      <c r="I85" s="81"/>
    </row>
    <row r="86" spans="1:9" s="406" customFormat="1" ht="30" customHeight="1" x14ac:dyDescent="0.25">
      <c r="A86" s="406" t="s">
        <v>143</v>
      </c>
    </row>
    <row r="87" spans="1:9" ht="14.25" customHeight="1" x14ac:dyDescent="0.25">
      <c r="A87" s="53"/>
      <c r="B87" s="26"/>
      <c r="C87" s="26"/>
      <c r="D87" s="26"/>
      <c r="E87" s="26"/>
      <c r="F87" s="26"/>
      <c r="G87" s="26"/>
      <c r="H87" s="26"/>
      <c r="I87" s="26"/>
    </row>
    <row r="88" spans="1:9" s="26" customFormat="1" ht="15.75" customHeight="1" x14ac:dyDescent="0.25">
      <c r="A88" s="389" t="s">
        <v>111</v>
      </c>
      <c r="B88" s="404" t="s">
        <v>113</v>
      </c>
      <c r="C88" s="404"/>
      <c r="D88" s="404"/>
      <c r="E88" s="404"/>
      <c r="F88" s="404"/>
      <c r="G88" s="404"/>
      <c r="H88" s="404"/>
      <c r="I88" s="404"/>
    </row>
    <row r="89" spans="1:9" s="26" customFormat="1" ht="15" customHeight="1" x14ac:dyDescent="0.25">
      <c r="A89" s="389"/>
      <c r="B89" s="404"/>
      <c r="C89" s="404"/>
      <c r="D89" s="404"/>
      <c r="E89" s="404"/>
      <c r="F89" s="404"/>
      <c r="G89" s="404"/>
      <c r="H89" s="404"/>
      <c r="I89" s="404"/>
    </row>
    <row r="90" spans="1:9" s="26" customFormat="1" ht="15" customHeight="1" x14ac:dyDescent="0.25">
      <c r="A90" s="55"/>
      <c r="B90" s="56"/>
      <c r="C90" s="56"/>
      <c r="D90" s="56"/>
      <c r="E90" s="56"/>
      <c r="F90" s="56"/>
      <c r="G90" s="56"/>
      <c r="H90" s="56"/>
      <c r="I90" s="56"/>
    </row>
    <row r="91" spans="1:9" s="26" customFormat="1" ht="15" customHeight="1" x14ac:dyDescent="0.25">
      <c r="A91" s="392" t="s">
        <v>114</v>
      </c>
      <c r="B91" s="392"/>
      <c r="C91" s="392"/>
      <c r="D91" s="392"/>
      <c r="E91" s="392"/>
      <c r="F91" s="392"/>
      <c r="G91" s="392"/>
      <c r="H91" s="392"/>
      <c r="I91" s="392"/>
    </row>
    <row r="92" spans="1:9" s="26" customFormat="1" ht="15" customHeight="1" x14ac:dyDescent="0.25">
      <c r="A92" s="392"/>
      <c r="B92" s="392"/>
      <c r="C92" s="392"/>
      <c r="D92" s="392"/>
      <c r="E92" s="392"/>
      <c r="F92" s="392"/>
      <c r="G92" s="392"/>
      <c r="H92" s="392"/>
      <c r="I92" s="392"/>
    </row>
    <row r="93" spans="1:9" s="416" customFormat="1" ht="15" customHeight="1" x14ac:dyDescent="0.25">
      <c r="A93" s="416" t="s">
        <v>258</v>
      </c>
    </row>
    <row r="94" spans="1:9" s="416" customFormat="1" ht="15" customHeight="1" x14ac:dyDescent="0.25"/>
    <row r="95" spans="1:9" s="411" customFormat="1" x14ac:dyDescent="0.25"/>
    <row r="96" spans="1:9" ht="21" customHeight="1" x14ac:dyDescent="0.25">
      <c r="A96" s="389" t="s">
        <v>112</v>
      </c>
      <c r="B96" s="404" t="s">
        <v>115</v>
      </c>
      <c r="C96" s="404"/>
      <c r="D96" s="404"/>
      <c r="E96" s="404"/>
      <c r="F96" s="404"/>
      <c r="G96" s="404"/>
      <c r="H96" s="404"/>
      <c r="I96" s="404"/>
    </row>
    <row r="97" spans="1:9" ht="30.75" customHeight="1" x14ac:dyDescent="0.25">
      <c r="A97" s="389"/>
      <c r="B97" s="404"/>
      <c r="C97" s="404"/>
      <c r="D97" s="404"/>
      <c r="E97" s="404"/>
      <c r="F97" s="404"/>
      <c r="G97" s="404"/>
      <c r="H97" s="404"/>
      <c r="I97" s="404"/>
    </row>
    <row r="98" spans="1:9" ht="15.75" customHeight="1" x14ac:dyDescent="0.25">
      <c r="A98" s="389" t="s">
        <v>140</v>
      </c>
      <c r="B98" s="414" t="s">
        <v>144</v>
      </c>
      <c r="C98" s="414"/>
      <c r="D98" s="414"/>
      <c r="E98" s="414"/>
      <c r="F98" s="414"/>
      <c r="G98" s="414"/>
      <c r="H98" s="414"/>
      <c r="I98" s="414"/>
    </row>
    <row r="99" spans="1:9" ht="15.75" customHeight="1" x14ac:dyDescent="0.25">
      <c r="A99" s="389"/>
      <c r="B99" s="414"/>
      <c r="C99" s="414"/>
      <c r="D99" s="414"/>
      <c r="E99" s="414"/>
      <c r="F99" s="414"/>
      <c r="G99" s="414"/>
      <c r="H99" s="414"/>
      <c r="I99" s="414"/>
    </row>
    <row r="100" spans="1:9" ht="15.75" customHeight="1" x14ac:dyDescent="0.25">
      <c r="A100" s="389"/>
      <c r="B100" s="414"/>
      <c r="C100" s="414"/>
      <c r="D100" s="414"/>
      <c r="E100" s="414"/>
      <c r="F100" s="414"/>
      <c r="G100" s="414"/>
      <c r="H100" s="414"/>
      <c r="I100" s="414"/>
    </row>
    <row r="101" spans="1:9" ht="15" customHeight="1" x14ac:dyDescent="0.25">
      <c r="A101" s="53"/>
      <c r="B101" s="8"/>
      <c r="C101" s="8"/>
      <c r="D101" s="8"/>
      <c r="E101" s="8"/>
      <c r="F101" s="8"/>
      <c r="G101" s="8"/>
      <c r="H101" s="8"/>
      <c r="I101" s="8"/>
    </row>
    <row r="102" spans="1:9" s="54" customFormat="1" ht="15" customHeight="1" x14ac:dyDescent="0.25">
      <c r="A102" s="405" t="s">
        <v>145</v>
      </c>
      <c r="B102" s="405"/>
      <c r="C102" s="405"/>
      <c r="D102" s="405"/>
      <c r="E102" s="405"/>
      <c r="F102" s="405"/>
      <c r="G102" s="405"/>
      <c r="H102" s="405"/>
      <c r="I102" s="405"/>
    </row>
    <row r="103" spans="1:9" s="54" customFormat="1" ht="15" customHeight="1" x14ac:dyDescent="0.25">
      <c r="A103" s="405"/>
      <c r="B103" s="405"/>
      <c r="C103" s="405"/>
      <c r="D103" s="405"/>
      <c r="E103" s="405"/>
      <c r="F103" s="405"/>
      <c r="G103" s="405"/>
      <c r="H103" s="405"/>
      <c r="I103" s="405"/>
    </row>
    <row r="104" spans="1:9" s="54" customFormat="1" ht="15" customHeight="1" x14ac:dyDescent="0.25">
      <c r="A104" s="405"/>
      <c r="B104" s="405"/>
      <c r="C104" s="405"/>
      <c r="D104" s="405"/>
      <c r="E104" s="405"/>
      <c r="F104" s="405"/>
      <c r="G104" s="405"/>
      <c r="H104" s="405"/>
      <c r="I104" s="405"/>
    </row>
    <row r="105" spans="1:9" ht="15.75" x14ac:dyDescent="0.25">
      <c r="A105" s="53"/>
      <c r="B105" s="8"/>
      <c r="C105" s="8"/>
      <c r="D105" s="8"/>
      <c r="E105" s="8"/>
      <c r="F105" s="8"/>
      <c r="G105" s="8"/>
      <c r="H105" s="8"/>
      <c r="I105" s="8"/>
    </row>
    <row r="106" spans="1:9" s="404" customFormat="1" ht="15" customHeight="1" x14ac:dyDescent="0.25">
      <c r="A106" s="389" t="s">
        <v>141</v>
      </c>
      <c r="B106" s="404" t="s">
        <v>62</v>
      </c>
    </row>
    <row r="107" spans="1:9" s="404" customFormat="1" ht="15" customHeight="1" x14ac:dyDescent="0.25">
      <c r="A107" s="389"/>
    </row>
    <row r="108" spans="1:9" s="404" customFormat="1" ht="15" customHeight="1" x14ac:dyDescent="0.25">
      <c r="A108" s="389"/>
    </row>
    <row r="109" spans="1:9" x14ac:dyDescent="0.25">
      <c r="A109" s="8"/>
      <c r="B109" s="8"/>
      <c r="C109" s="8"/>
      <c r="D109" s="8"/>
      <c r="E109" s="8"/>
      <c r="F109" s="8"/>
      <c r="G109" s="8"/>
      <c r="H109" s="8"/>
      <c r="I109" s="8"/>
    </row>
    <row r="110" spans="1:9" ht="15" customHeight="1" x14ac:dyDescent="0.25">
      <c r="A110" s="389" t="s">
        <v>142</v>
      </c>
      <c r="B110" s="391" t="s">
        <v>63</v>
      </c>
      <c r="C110" s="391"/>
      <c r="D110" s="391"/>
      <c r="E110" s="391"/>
      <c r="F110" s="391"/>
      <c r="G110" s="391"/>
      <c r="H110" s="391"/>
      <c r="I110" s="391"/>
    </row>
    <row r="111" spans="1:9" ht="15" customHeight="1" x14ac:dyDescent="0.25">
      <c r="A111" s="389"/>
      <c r="B111" s="391"/>
      <c r="C111" s="391"/>
      <c r="D111" s="391"/>
      <c r="E111" s="391"/>
      <c r="F111" s="391"/>
      <c r="G111" s="391"/>
      <c r="H111" s="391"/>
      <c r="I111" s="391"/>
    </row>
    <row r="112" spans="1:9" ht="14.25" customHeight="1" x14ac:dyDescent="0.25">
      <c r="A112" s="389"/>
      <c r="B112" s="391"/>
      <c r="C112" s="391"/>
      <c r="D112" s="391"/>
      <c r="E112" s="391"/>
      <c r="F112" s="391"/>
      <c r="G112" s="391"/>
      <c r="H112" s="391"/>
      <c r="I112" s="391"/>
    </row>
    <row r="113" spans="1:9" x14ac:dyDescent="0.25">
      <c r="A113" s="8"/>
      <c r="B113" s="8"/>
      <c r="C113" s="8"/>
      <c r="D113" s="8"/>
      <c r="E113" s="8"/>
      <c r="F113" s="8"/>
      <c r="G113" s="8"/>
      <c r="H113" s="8"/>
      <c r="I113" s="8"/>
    </row>
    <row r="114" spans="1:9" ht="15" customHeight="1" x14ac:dyDescent="0.25">
      <c r="A114" s="389" t="s">
        <v>146</v>
      </c>
      <c r="B114" s="404" t="s">
        <v>133</v>
      </c>
      <c r="C114" s="404"/>
      <c r="D114" s="404"/>
      <c r="E114" s="404"/>
      <c r="F114" s="404"/>
      <c r="G114" s="404"/>
      <c r="H114" s="404"/>
      <c r="I114" s="404"/>
    </row>
    <row r="115" spans="1:9" ht="15" customHeight="1" x14ac:dyDescent="0.25">
      <c r="A115" s="389"/>
      <c r="B115" s="404"/>
      <c r="C115" s="404"/>
      <c r="D115" s="404"/>
      <c r="E115" s="404"/>
      <c r="F115" s="404"/>
      <c r="G115" s="404"/>
      <c r="H115" s="404"/>
      <c r="I115" s="404"/>
    </row>
    <row r="116" spans="1:9" x14ac:dyDescent="0.25">
      <c r="A116" s="389"/>
      <c r="B116" s="404"/>
      <c r="C116" s="404"/>
      <c r="D116" s="404"/>
      <c r="E116" s="404"/>
      <c r="F116" s="404"/>
      <c r="G116" s="404"/>
      <c r="H116" s="404"/>
      <c r="I116" s="404"/>
    </row>
    <row r="117" spans="1:9" x14ac:dyDescent="0.25">
      <c r="A117" s="8"/>
      <c r="B117" s="8"/>
      <c r="C117" s="8"/>
      <c r="D117" s="8"/>
      <c r="E117" s="8"/>
      <c r="F117" s="8"/>
      <c r="G117" s="8"/>
      <c r="H117" s="8"/>
      <c r="I117" s="8"/>
    </row>
    <row r="118" spans="1:9" s="405" customFormat="1" ht="21.75" customHeight="1" x14ac:dyDescent="0.25">
      <c r="A118" s="405" t="s">
        <v>59</v>
      </c>
    </row>
    <row r="119" spans="1:9" s="405" customFormat="1" ht="21.75" customHeight="1" x14ac:dyDescent="0.25"/>
    <row r="120" spans="1:9" s="405" customFormat="1" ht="21.75" customHeight="1" x14ac:dyDescent="0.25"/>
    <row r="121" spans="1:9" s="82" customFormat="1" ht="13.5" customHeight="1" x14ac:dyDescent="0.25"/>
    <row r="122" spans="1:9" s="238" customFormat="1" ht="13.5" customHeight="1" x14ac:dyDescent="0.25">
      <c r="A122" s="389" t="s">
        <v>147</v>
      </c>
      <c r="B122" s="388" t="s">
        <v>148</v>
      </c>
      <c r="C122" s="388"/>
      <c r="D122" s="388"/>
      <c r="E122" s="388"/>
      <c r="F122" s="388"/>
      <c r="G122" s="388"/>
      <c r="H122" s="388"/>
      <c r="I122" s="388"/>
    </row>
    <row r="123" spans="1:9" s="238" customFormat="1" ht="13.5" customHeight="1" x14ac:dyDescent="0.25">
      <c r="A123" s="389"/>
      <c r="B123" s="388"/>
      <c r="C123" s="388"/>
      <c r="D123" s="388"/>
      <c r="E123" s="388"/>
      <c r="F123" s="388"/>
      <c r="G123" s="388"/>
      <c r="H123" s="388"/>
      <c r="I123" s="388"/>
    </row>
    <row r="124" spans="1:9" s="238" customFormat="1" ht="13.5" customHeight="1" x14ac:dyDescent="0.25">
      <c r="A124" s="389"/>
      <c r="B124" s="388"/>
      <c r="C124" s="388"/>
      <c r="D124" s="388"/>
      <c r="E124" s="388"/>
      <c r="F124" s="388"/>
      <c r="G124" s="388"/>
      <c r="H124" s="388"/>
      <c r="I124" s="388"/>
    </row>
    <row r="125" spans="1:9" s="238" customFormat="1" ht="13.5" customHeight="1" x14ac:dyDescent="0.25">
      <c r="A125" s="236"/>
      <c r="B125" s="234"/>
      <c r="C125" s="234"/>
      <c r="D125" s="234"/>
      <c r="E125" s="234"/>
      <c r="F125" s="234"/>
      <c r="G125" s="234"/>
      <c r="H125" s="234"/>
      <c r="I125" s="234"/>
    </row>
    <row r="126" spans="1:9" s="403" customFormat="1" ht="23.25" customHeight="1" x14ac:dyDescent="0.3">
      <c r="A126" s="403" t="s">
        <v>180</v>
      </c>
    </row>
    <row r="127" spans="1:9" s="235" customFormat="1" ht="14.25" customHeight="1" x14ac:dyDescent="0.3"/>
    <row r="128" spans="1:9" s="238" customFormat="1" ht="13.5" customHeight="1" x14ac:dyDescent="0.25">
      <c r="A128" s="389" t="s">
        <v>181</v>
      </c>
      <c r="B128" s="388" t="s">
        <v>298</v>
      </c>
      <c r="C128" s="388"/>
      <c r="D128" s="388"/>
      <c r="E128" s="388"/>
      <c r="F128" s="388"/>
      <c r="G128" s="388"/>
      <c r="H128" s="388"/>
      <c r="I128" s="388"/>
    </row>
    <row r="129" spans="1:9" s="238" customFormat="1" ht="13.5" customHeight="1" x14ac:dyDescent="0.25">
      <c r="A129" s="389"/>
      <c r="B129" s="388"/>
      <c r="C129" s="388"/>
      <c r="D129" s="388"/>
      <c r="E129" s="388"/>
      <c r="F129" s="388"/>
      <c r="G129" s="388"/>
      <c r="H129" s="388"/>
      <c r="I129" s="388"/>
    </row>
    <row r="130" spans="1:9" s="238" customFormat="1" ht="13.5" customHeight="1" x14ac:dyDescent="0.25">
      <c r="A130" s="389"/>
      <c r="B130" s="388"/>
      <c r="C130" s="388"/>
      <c r="D130" s="388"/>
      <c r="E130" s="388"/>
      <c r="F130" s="388"/>
      <c r="G130" s="388"/>
      <c r="H130" s="388"/>
      <c r="I130" s="388"/>
    </row>
    <row r="131" spans="1:9" s="238" customFormat="1" ht="13.5" customHeight="1" x14ac:dyDescent="0.25"/>
    <row r="132" spans="1:9" s="238" customFormat="1" ht="13.5" customHeight="1" x14ac:dyDescent="0.25">
      <c r="A132" s="389" t="s">
        <v>182</v>
      </c>
      <c r="B132" s="388" t="s">
        <v>299</v>
      </c>
      <c r="C132" s="390"/>
      <c r="D132" s="390"/>
      <c r="E132" s="390"/>
      <c r="F132" s="390"/>
      <c r="G132" s="390"/>
      <c r="H132" s="390"/>
      <c r="I132" s="390"/>
    </row>
    <row r="133" spans="1:9" s="238" customFormat="1" ht="13.5" customHeight="1" x14ac:dyDescent="0.25">
      <c r="A133" s="389"/>
      <c r="B133" s="390"/>
      <c r="C133" s="390"/>
      <c r="D133" s="390"/>
      <c r="E133" s="390"/>
      <c r="F133" s="390"/>
      <c r="G133" s="390"/>
      <c r="H133" s="390"/>
      <c r="I133" s="390"/>
    </row>
    <row r="134" spans="1:9" s="238" customFormat="1" ht="13.5" customHeight="1" x14ac:dyDescent="0.25">
      <c r="A134" s="389"/>
      <c r="B134" s="390"/>
      <c r="C134" s="390"/>
      <c r="D134" s="390"/>
      <c r="E134" s="390"/>
      <c r="F134" s="390"/>
      <c r="G134" s="390"/>
      <c r="H134" s="390"/>
      <c r="I134" s="390"/>
    </row>
    <row r="135" spans="1:9" s="238" customFormat="1" ht="13.5" customHeight="1" x14ac:dyDescent="0.25"/>
    <row r="136" spans="1:9" s="238" customFormat="1" ht="29.25" customHeight="1" x14ac:dyDescent="0.25">
      <c r="A136" s="405" t="s">
        <v>309</v>
      </c>
      <c r="B136" s="405"/>
      <c r="C136" s="405"/>
      <c r="D136" s="405"/>
      <c r="E136" s="405"/>
      <c r="F136" s="405"/>
      <c r="G136" s="405"/>
      <c r="H136" s="405"/>
      <c r="I136" s="405"/>
    </row>
    <row r="137" spans="1:9" s="238" customFormat="1" ht="13.5" customHeight="1" x14ac:dyDescent="0.25">
      <c r="A137" s="405"/>
      <c r="B137" s="405"/>
      <c r="C137" s="405"/>
      <c r="D137" s="405"/>
      <c r="E137" s="405"/>
      <c r="F137" s="405"/>
      <c r="G137" s="405"/>
      <c r="H137" s="405"/>
      <c r="I137" s="405"/>
    </row>
    <row r="138" spans="1:9" s="238" customFormat="1" ht="21" customHeight="1" x14ac:dyDescent="0.25">
      <c r="A138" s="405"/>
      <c r="B138" s="405"/>
      <c r="C138" s="405"/>
      <c r="D138" s="405"/>
      <c r="E138" s="405"/>
      <c r="F138" s="405"/>
      <c r="G138" s="405"/>
      <c r="H138" s="405"/>
      <c r="I138" s="405"/>
    </row>
    <row r="139" spans="1:9" s="238" customFormat="1" ht="13.5" customHeight="1" x14ac:dyDescent="0.25"/>
    <row r="140" spans="1:9" s="238" customFormat="1" ht="13.5" customHeight="1" x14ac:dyDescent="0.25">
      <c r="A140" s="389" t="s">
        <v>183</v>
      </c>
      <c r="B140" s="388" t="s">
        <v>308</v>
      </c>
      <c r="C140" s="390"/>
      <c r="D140" s="390"/>
      <c r="E140" s="390"/>
      <c r="F140" s="390"/>
      <c r="G140" s="390"/>
      <c r="H140" s="390"/>
      <c r="I140" s="390"/>
    </row>
    <row r="141" spans="1:9" s="238" customFormat="1" ht="13.5" customHeight="1" x14ac:dyDescent="0.25">
      <c r="A141" s="389"/>
      <c r="B141" s="390"/>
      <c r="C141" s="390"/>
      <c r="D141" s="390"/>
      <c r="E141" s="390"/>
      <c r="F141" s="390"/>
      <c r="G141" s="390"/>
      <c r="H141" s="390"/>
      <c r="I141" s="390"/>
    </row>
    <row r="142" spans="1:9" s="238" customFormat="1" ht="13.5" customHeight="1" x14ac:dyDescent="0.25">
      <c r="A142" s="389"/>
      <c r="B142" s="390"/>
      <c r="C142" s="390"/>
      <c r="D142" s="390"/>
      <c r="E142" s="390"/>
      <c r="F142" s="390"/>
      <c r="G142" s="390"/>
      <c r="H142" s="390"/>
      <c r="I142" s="390"/>
    </row>
    <row r="143" spans="1:9" s="238" customFormat="1" ht="13.5" customHeight="1" x14ac:dyDescent="0.25"/>
    <row r="144" spans="1:9" s="238" customFormat="1" ht="27.75" customHeight="1" x14ac:dyDescent="0.25">
      <c r="A144" s="405" t="s">
        <v>310</v>
      </c>
      <c r="B144" s="405"/>
      <c r="C144" s="405"/>
      <c r="D144" s="405"/>
      <c r="E144" s="405"/>
      <c r="F144" s="405"/>
      <c r="G144" s="405"/>
      <c r="H144" s="405"/>
      <c r="I144" s="405"/>
    </row>
    <row r="145" spans="1:9" s="238" customFormat="1" ht="13.5" customHeight="1" x14ac:dyDescent="0.25">
      <c r="A145" s="405"/>
      <c r="B145" s="405"/>
      <c r="C145" s="405"/>
      <c r="D145" s="405"/>
      <c r="E145" s="405"/>
      <c r="F145" s="405"/>
      <c r="G145" s="405"/>
      <c r="H145" s="405"/>
      <c r="I145" s="405"/>
    </row>
    <row r="146" spans="1:9" s="238" customFormat="1" ht="42.75" customHeight="1" x14ac:dyDescent="0.25">
      <c r="A146" s="405"/>
      <c r="B146" s="405"/>
      <c r="C146" s="405"/>
      <c r="D146" s="405"/>
      <c r="E146" s="405"/>
      <c r="F146" s="405"/>
      <c r="G146" s="405"/>
      <c r="H146" s="405"/>
      <c r="I146" s="405"/>
    </row>
    <row r="147" spans="1:9" s="238" customFormat="1" ht="13.5" customHeight="1" x14ac:dyDescent="0.25"/>
    <row r="148" spans="1:9" s="415" customFormat="1" ht="13.5" customHeight="1" x14ac:dyDescent="0.25">
      <c r="A148" s="415" t="s">
        <v>313</v>
      </c>
    </row>
    <row r="149" spans="1:9" s="415" customFormat="1" ht="13.5" customHeight="1" x14ac:dyDescent="0.25"/>
    <row r="150" spans="1:9" s="415" customFormat="1" ht="13.5" customHeight="1" x14ac:dyDescent="0.25"/>
    <row r="151" spans="1:9" s="415" customFormat="1" ht="13.5" customHeight="1" x14ac:dyDescent="0.25"/>
    <row r="152" spans="1:9" s="325" customFormat="1" ht="13.5" customHeight="1" x14ac:dyDescent="0.25"/>
    <row r="153" spans="1:9" s="415" customFormat="1" ht="13.5" customHeight="1" x14ac:dyDescent="0.25">
      <c r="A153" s="415" t="s">
        <v>312</v>
      </c>
    </row>
    <row r="154" spans="1:9" s="415" customFormat="1" ht="13.5" customHeight="1" x14ac:dyDescent="0.25"/>
    <row r="155" spans="1:9" s="415" customFormat="1" ht="13.5" customHeight="1" x14ac:dyDescent="0.25"/>
    <row r="156" spans="1:9" s="415" customFormat="1" ht="13.5" customHeight="1" x14ac:dyDescent="0.25"/>
    <row r="157" spans="1:9" s="238" customFormat="1" ht="13.5" customHeight="1" x14ac:dyDescent="0.25"/>
    <row r="158" spans="1:9" s="405" customFormat="1" ht="13.5" customHeight="1" x14ac:dyDescent="0.25">
      <c r="A158" s="405" t="s">
        <v>314</v>
      </c>
    </row>
    <row r="159" spans="1:9" s="405" customFormat="1" ht="13.5" customHeight="1" x14ac:dyDescent="0.25"/>
    <row r="160" spans="1:9" s="405" customFormat="1" ht="13.5" customHeight="1" x14ac:dyDescent="0.25"/>
    <row r="161" spans="1:9" s="237" customFormat="1" ht="13.5" customHeight="1" x14ac:dyDescent="0.25">
      <c r="A161" s="326"/>
      <c r="B161" s="326"/>
      <c r="C161" s="326"/>
      <c r="D161" s="326"/>
      <c r="E161" s="326"/>
      <c r="F161" s="326"/>
      <c r="G161" s="326"/>
      <c r="H161" s="326"/>
      <c r="I161" s="326"/>
    </row>
    <row r="162" spans="1:9" s="237" customFormat="1" ht="13.5" customHeight="1" x14ac:dyDescent="0.25">
      <c r="A162" s="326"/>
      <c r="B162" s="326"/>
      <c r="C162" s="326"/>
      <c r="D162" s="326"/>
      <c r="E162" s="326"/>
      <c r="F162" s="326"/>
      <c r="G162" s="326"/>
      <c r="H162" s="326"/>
      <c r="I162" s="326"/>
    </row>
    <row r="163" spans="1:9" s="403" customFormat="1" ht="16.5" customHeight="1" x14ac:dyDescent="0.3">
      <c r="A163" s="403" t="s">
        <v>244</v>
      </c>
    </row>
    <row r="164" spans="1:9" ht="10.5" customHeight="1" x14ac:dyDescent="0.25">
      <c r="A164" s="389" t="s">
        <v>243</v>
      </c>
      <c r="B164" s="388" t="s">
        <v>334</v>
      </c>
      <c r="C164" s="388"/>
      <c r="D164" s="388"/>
      <c r="E164" s="388"/>
      <c r="F164" s="388"/>
      <c r="G164" s="388"/>
      <c r="H164" s="388"/>
      <c r="I164" s="388"/>
    </row>
    <row r="165" spans="1:9" ht="16.5" customHeight="1" x14ac:dyDescent="0.25">
      <c r="A165" s="389"/>
      <c r="B165" s="388"/>
      <c r="C165" s="388"/>
      <c r="D165" s="388"/>
      <c r="E165" s="388"/>
      <c r="F165" s="388"/>
      <c r="G165" s="388"/>
      <c r="H165" s="388"/>
      <c r="I165" s="388"/>
    </row>
    <row r="166" spans="1:9" ht="21.75" customHeight="1" x14ac:dyDescent="0.25">
      <c r="A166" s="389"/>
      <c r="B166" s="388"/>
      <c r="C166" s="388"/>
      <c r="D166" s="388"/>
      <c r="E166" s="388"/>
      <c r="F166" s="388"/>
      <c r="G166" s="388"/>
      <c r="H166" s="388"/>
      <c r="I166" s="388"/>
    </row>
    <row r="167" spans="1:9" ht="13.5" customHeight="1" x14ac:dyDescent="0.75">
      <c r="A167" s="61"/>
      <c r="B167" s="92"/>
      <c r="C167" s="92"/>
      <c r="D167" s="92"/>
      <c r="E167" s="92"/>
      <c r="F167" s="92"/>
      <c r="G167" s="92"/>
      <c r="H167" s="92"/>
      <c r="I167" s="92"/>
    </row>
    <row r="168" spans="1:9" ht="13.5" customHeight="1" x14ac:dyDescent="0.25">
      <c r="A168" s="389" t="s">
        <v>315</v>
      </c>
      <c r="B168" s="388" t="s">
        <v>335</v>
      </c>
      <c r="C168" s="388"/>
      <c r="D168" s="388"/>
      <c r="E168" s="388"/>
      <c r="F168" s="388"/>
      <c r="G168" s="388"/>
      <c r="H168" s="388"/>
      <c r="I168" s="388"/>
    </row>
    <row r="169" spans="1:9" ht="36.75" customHeight="1" x14ac:dyDescent="0.25">
      <c r="A169" s="389"/>
      <c r="B169" s="388"/>
      <c r="C169" s="388"/>
      <c r="D169" s="388"/>
      <c r="E169" s="388"/>
      <c r="F169" s="388"/>
      <c r="G169" s="388"/>
      <c r="H169" s="388"/>
      <c r="I169" s="388"/>
    </row>
    <row r="170" spans="1:9" ht="42.75" customHeight="1" x14ac:dyDescent="0.25">
      <c r="A170" s="389"/>
      <c r="B170" s="388"/>
      <c r="C170" s="388"/>
      <c r="D170" s="388"/>
      <c r="E170" s="388"/>
      <c r="F170" s="388"/>
      <c r="G170" s="388"/>
      <c r="H170" s="388"/>
      <c r="I170" s="388"/>
    </row>
    <row r="171" spans="1:9" ht="12.75" customHeight="1" x14ac:dyDescent="0.75">
      <c r="A171" s="61"/>
      <c r="B171" s="92"/>
      <c r="C171" s="92"/>
      <c r="D171" s="92"/>
      <c r="E171" s="92"/>
      <c r="F171" s="92"/>
      <c r="G171" s="92"/>
      <c r="H171" s="92"/>
      <c r="I171" s="92"/>
    </row>
    <row r="172" spans="1:9" ht="21.75" customHeight="1" x14ac:dyDescent="0.25">
      <c r="A172" s="389" t="s">
        <v>316</v>
      </c>
      <c r="B172" s="388" t="s">
        <v>332</v>
      </c>
      <c r="C172" s="388"/>
      <c r="D172" s="388"/>
      <c r="E172" s="388"/>
      <c r="F172" s="388"/>
      <c r="G172" s="388"/>
      <c r="H172" s="388"/>
      <c r="I172" s="388"/>
    </row>
    <row r="173" spans="1:9" s="58" customFormat="1" ht="15" customHeight="1" x14ac:dyDescent="0.25">
      <c r="A173" s="389"/>
      <c r="B173" s="388"/>
      <c r="C173" s="388"/>
      <c r="D173" s="388"/>
      <c r="E173" s="388"/>
      <c r="F173" s="388"/>
      <c r="G173" s="388"/>
      <c r="H173" s="388"/>
      <c r="I173" s="388"/>
    </row>
    <row r="174" spans="1:9" s="58" customFormat="1" ht="15" customHeight="1" x14ac:dyDescent="0.25">
      <c r="A174" s="389"/>
      <c r="B174" s="388"/>
      <c r="C174" s="388"/>
      <c r="D174" s="388"/>
      <c r="E174" s="388"/>
      <c r="F174" s="388"/>
      <c r="G174" s="388"/>
      <c r="H174" s="388"/>
      <c r="I174" s="388"/>
    </row>
    <row r="175" spans="1:9" s="30" customFormat="1" ht="15.75" customHeight="1" x14ac:dyDescent="0.75">
      <c r="A175" s="61"/>
      <c r="B175" s="92"/>
      <c r="C175" s="92"/>
      <c r="D175" s="92"/>
      <c r="E175" s="92"/>
      <c r="F175" s="92"/>
      <c r="G175" s="92"/>
      <c r="H175" s="92"/>
      <c r="I175" s="92"/>
    </row>
    <row r="176" spans="1:9" s="30" customFormat="1" ht="15.75" customHeight="1" x14ac:dyDescent="0.25">
      <c r="A176" s="405" t="s">
        <v>333</v>
      </c>
      <c r="B176" s="405"/>
      <c r="C176" s="405"/>
      <c r="D176" s="405"/>
      <c r="E176" s="405"/>
      <c r="F176" s="405"/>
      <c r="G176" s="405"/>
      <c r="H176" s="405"/>
      <c r="I176" s="405"/>
    </row>
    <row r="177" spans="1:9" s="30" customFormat="1" ht="15.75" customHeight="1" x14ac:dyDescent="0.25">
      <c r="A177" s="405"/>
      <c r="B177" s="405"/>
      <c r="C177" s="405"/>
      <c r="D177" s="405"/>
      <c r="E177" s="405"/>
      <c r="F177" s="405"/>
      <c r="G177" s="405"/>
      <c r="H177" s="405"/>
      <c r="I177" s="405"/>
    </row>
    <row r="178" spans="1:9" s="30" customFormat="1" ht="15.75" customHeight="1" x14ac:dyDescent="0.25">
      <c r="A178" s="405"/>
      <c r="B178" s="405"/>
      <c r="C178" s="405"/>
      <c r="D178" s="405"/>
      <c r="E178" s="405"/>
      <c r="F178" s="405"/>
      <c r="G178" s="405"/>
      <c r="H178" s="405"/>
      <c r="I178" s="405"/>
    </row>
    <row r="179" spans="1:9" s="94" customFormat="1" ht="15.75" customHeight="1" x14ac:dyDescent="0.25">
      <c r="A179" s="91"/>
      <c r="B179" s="91"/>
      <c r="C179" s="91"/>
      <c r="D179" s="91"/>
      <c r="E179" s="91"/>
      <c r="F179" s="91"/>
      <c r="G179" s="91"/>
      <c r="H179" s="91"/>
      <c r="I179" s="91"/>
    </row>
    <row r="180" spans="1:9" s="94" customFormat="1" ht="15.75" customHeight="1" x14ac:dyDescent="0.25">
      <c r="A180" s="238"/>
      <c r="B180" s="238"/>
      <c r="C180" s="238"/>
      <c r="D180" s="238"/>
      <c r="E180" s="238"/>
      <c r="F180" s="238"/>
      <c r="G180" s="238"/>
      <c r="H180" s="238"/>
      <c r="I180" s="238"/>
    </row>
    <row r="181" spans="1:9" s="403" customFormat="1" ht="16.5" customHeight="1" x14ac:dyDescent="0.3">
      <c r="A181" s="403" t="s">
        <v>296</v>
      </c>
    </row>
    <row r="182" spans="1:9" s="94" customFormat="1" ht="15.75" customHeight="1" x14ac:dyDescent="0.25">
      <c r="A182" s="389" t="s">
        <v>317</v>
      </c>
      <c r="B182" s="388" t="s">
        <v>297</v>
      </c>
      <c r="C182" s="388"/>
      <c r="D182" s="388"/>
      <c r="E182" s="388"/>
      <c r="F182" s="388"/>
      <c r="G182" s="388"/>
      <c r="H182" s="388"/>
      <c r="I182" s="388"/>
    </row>
    <row r="183" spans="1:9" s="94" customFormat="1" ht="15.75" customHeight="1" x14ac:dyDescent="0.25">
      <c r="A183" s="389"/>
      <c r="B183" s="388"/>
      <c r="C183" s="388"/>
      <c r="D183" s="388"/>
      <c r="E183" s="388"/>
      <c r="F183" s="388"/>
      <c r="G183" s="388"/>
      <c r="H183" s="388"/>
      <c r="I183" s="388"/>
    </row>
    <row r="184" spans="1:9" s="94" customFormat="1" ht="15.75" customHeight="1" x14ac:dyDescent="0.25">
      <c r="A184" s="389"/>
      <c r="B184" s="388"/>
      <c r="C184" s="388"/>
      <c r="D184" s="388"/>
      <c r="E184" s="388"/>
      <c r="F184" s="388"/>
      <c r="G184" s="388"/>
      <c r="H184" s="388"/>
      <c r="I184" s="388"/>
    </row>
    <row r="185" spans="1:9" s="94" customFormat="1" ht="15.75" customHeight="1" x14ac:dyDescent="0.25">
      <c r="A185" s="91"/>
      <c r="B185" s="91"/>
      <c r="C185" s="91"/>
      <c r="D185" s="91"/>
      <c r="E185" s="91"/>
      <c r="F185" s="91"/>
      <c r="G185" s="91"/>
      <c r="H185" s="91"/>
      <c r="I185" s="91"/>
    </row>
    <row r="186" spans="1:9" ht="15.75" customHeight="1" x14ac:dyDescent="0.25">
      <c r="A186" s="392" t="s">
        <v>263</v>
      </c>
      <c r="B186" s="392"/>
      <c r="C186" s="392"/>
      <c r="D186" s="392"/>
      <c r="E186" s="392"/>
      <c r="F186" s="392"/>
      <c r="G186" s="392"/>
      <c r="H186" s="392"/>
      <c r="I186" s="392"/>
    </row>
    <row r="187" spans="1:9" ht="15" hidden="1" customHeight="1" x14ac:dyDescent="0.25">
      <c r="A187" s="392"/>
      <c r="B187" s="392"/>
      <c r="C187" s="392"/>
      <c r="D187" s="392"/>
      <c r="E187" s="392"/>
      <c r="F187" s="392"/>
      <c r="G187" s="392"/>
      <c r="H187" s="392"/>
      <c r="I187" s="392"/>
    </row>
    <row r="188" spans="1:9" ht="15" hidden="1" customHeight="1" x14ac:dyDescent="0.25">
      <c r="A188" s="392"/>
      <c r="B188" s="392"/>
      <c r="C188" s="392"/>
      <c r="D188" s="392"/>
      <c r="E188" s="392"/>
      <c r="F188" s="392"/>
      <c r="G188" s="392"/>
      <c r="H188" s="392"/>
      <c r="I188" s="392"/>
    </row>
    <row r="189" spans="1:9" ht="15" hidden="1" customHeight="1" x14ac:dyDescent="0.25">
      <c r="A189" s="392"/>
      <c r="B189" s="392"/>
      <c r="C189" s="392"/>
      <c r="D189" s="392"/>
      <c r="E189" s="392"/>
      <c r="F189" s="392"/>
      <c r="G189" s="392"/>
      <c r="H189" s="392"/>
      <c r="I189" s="392"/>
    </row>
    <row r="190" spans="1:9" ht="15" hidden="1" customHeight="1" x14ac:dyDescent="0.25">
      <c r="A190" s="392"/>
      <c r="B190" s="392"/>
      <c r="C190" s="392"/>
      <c r="D190" s="392"/>
      <c r="E190" s="392"/>
      <c r="F190" s="392"/>
      <c r="G190" s="392"/>
      <c r="H190" s="392"/>
      <c r="I190" s="392"/>
    </row>
    <row r="191" spans="1:9" ht="15" hidden="1" customHeight="1" x14ac:dyDescent="0.25">
      <c r="A191" s="392"/>
      <c r="B191" s="392"/>
      <c r="C191" s="392"/>
      <c r="D191" s="392"/>
      <c r="E191" s="392"/>
      <c r="F191" s="392"/>
      <c r="G191" s="392"/>
      <c r="H191" s="392"/>
      <c r="I191" s="392"/>
    </row>
    <row r="192" spans="1:9" ht="15" hidden="1" customHeight="1" x14ac:dyDescent="0.25">
      <c r="A192" s="392"/>
      <c r="B192" s="392"/>
      <c r="C192" s="392"/>
      <c r="D192" s="392"/>
      <c r="E192" s="392"/>
      <c r="F192" s="392"/>
      <c r="G192" s="392"/>
      <c r="H192" s="392"/>
      <c r="I192" s="392"/>
    </row>
    <row r="193" spans="1:9" ht="15" hidden="1" customHeight="1" x14ac:dyDescent="0.25">
      <c r="A193" s="392"/>
      <c r="B193" s="392"/>
      <c r="C193" s="392"/>
      <c r="D193" s="392"/>
      <c r="E193" s="392"/>
      <c r="F193" s="392"/>
      <c r="G193" s="392"/>
      <c r="H193" s="392"/>
      <c r="I193" s="392"/>
    </row>
    <row r="194" spans="1:9" ht="15" hidden="1" customHeight="1" x14ac:dyDescent="0.25">
      <c r="A194" s="392"/>
      <c r="B194" s="392"/>
      <c r="C194" s="392"/>
      <c r="D194" s="392"/>
      <c r="E194" s="392"/>
      <c r="F194" s="392"/>
      <c r="G194" s="392"/>
      <c r="H194" s="392"/>
      <c r="I194" s="392"/>
    </row>
    <row r="195" spans="1:9" ht="15" hidden="1" customHeight="1" x14ac:dyDescent="0.25">
      <c r="A195" s="392"/>
      <c r="B195" s="392"/>
      <c r="C195" s="392"/>
      <c r="D195" s="392"/>
      <c r="E195" s="392"/>
      <c r="F195" s="392"/>
      <c r="G195" s="392"/>
      <c r="H195" s="392"/>
      <c r="I195" s="392"/>
    </row>
    <row r="196" spans="1:9" ht="15" hidden="1" customHeight="1" x14ac:dyDescent="0.25">
      <c r="A196" s="392"/>
      <c r="B196" s="392"/>
      <c r="C196" s="392"/>
      <c r="D196" s="392"/>
      <c r="E196" s="392"/>
      <c r="F196" s="392"/>
      <c r="G196" s="392"/>
      <c r="H196" s="392"/>
      <c r="I196" s="392"/>
    </row>
    <row r="197" spans="1:9" ht="15" hidden="1" customHeight="1" x14ac:dyDescent="0.25">
      <c r="A197" s="392"/>
      <c r="B197" s="392"/>
      <c r="C197" s="392"/>
      <c r="D197" s="392"/>
      <c r="E197" s="392"/>
      <c r="F197" s="392"/>
      <c r="G197" s="392"/>
      <c r="H197" s="392"/>
      <c r="I197" s="392"/>
    </row>
    <row r="198" spans="1:9" ht="15" hidden="1" customHeight="1" x14ac:dyDescent="0.25">
      <c r="A198" s="392"/>
      <c r="B198" s="392"/>
      <c r="C198" s="392"/>
      <c r="D198" s="392"/>
      <c r="E198" s="392"/>
      <c r="F198" s="392"/>
      <c r="G198" s="392"/>
      <c r="H198" s="392"/>
      <c r="I198" s="392"/>
    </row>
    <row r="199" spans="1:9" ht="15" hidden="1" customHeight="1" x14ac:dyDescent="0.25">
      <c r="A199" s="392"/>
      <c r="B199" s="392"/>
      <c r="C199" s="392"/>
      <c r="D199" s="392"/>
      <c r="E199" s="392"/>
      <c r="F199" s="392"/>
      <c r="G199" s="392"/>
      <c r="H199" s="392"/>
      <c r="I199" s="392"/>
    </row>
    <row r="200" spans="1:9" ht="15" hidden="1" customHeight="1" x14ac:dyDescent="0.25">
      <c r="A200" s="392"/>
      <c r="B200" s="392"/>
      <c r="C200" s="392"/>
      <c r="D200" s="392"/>
      <c r="E200" s="392"/>
      <c r="F200" s="392"/>
      <c r="G200" s="392"/>
      <c r="H200" s="392"/>
      <c r="I200" s="392"/>
    </row>
    <row r="201" spans="1:9" ht="15" hidden="1" customHeight="1" x14ac:dyDescent="0.25">
      <c r="A201" s="392"/>
      <c r="B201" s="392"/>
      <c r="C201" s="392"/>
      <c r="D201" s="392"/>
      <c r="E201" s="392"/>
      <c r="F201" s="392"/>
      <c r="G201" s="392"/>
      <c r="H201" s="392"/>
      <c r="I201" s="392"/>
    </row>
    <row r="202" spans="1:9" ht="15" hidden="1" customHeight="1" x14ac:dyDescent="0.25">
      <c r="A202" s="392"/>
      <c r="B202" s="392"/>
      <c r="C202" s="392"/>
      <c r="D202" s="392"/>
      <c r="E202" s="392"/>
      <c r="F202" s="392"/>
      <c r="G202" s="392"/>
      <c r="H202" s="392"/>
      <c r="I202" s="392"/>
    </row>
    <row r="203" spans="1:9" ht="15" hidden="1" customHeight="1" x14ac:dyDescent="0.25">
      <c r="A203" s="392"/>
      <c r="B203" s="392"/>
      <c r="C203" s="392"/>
      <c r="D203" s="392"/>
      <c r="E203" s="392"/>
      <c r="F203" s="392"/>
      <c r="G203" s="392"/>
      <c r="H203" s="392"/>
      <c r="I203" s="392"/>
    </row>
    <row r="204" spans="1:9" ht="15" hidden="1" customHeight="1" x14ac:dyDescent="0.25">
      <c r="A204" s="392"/>
      <c r="B204" s="392"/>
      <c r="C204" s="392"/>
      <c r="D204" s="392"/>
      <c r="E204" s="392"/>
      <c r="F204" s="392"/>
      <c r="G204" s="392"/>
      <c r="H204" s="392"/>
      <c r="I204" s="392"/>
    </row>
    <row r="205" spans="1:9" ht="15" hidden="1" customHeight="1" x14ac:dyDescent="0.25">
      <c r="A205" s="392"/>
      <c r="B205" s="392"/>
      <c r="C205" s="392"/>
      <c r="D205" s="392"/>
      <c r="E205" s="392"/>
      <c r="F205" s="392"/>
      <c r="G205" s="392"/>
      <c r="H205" s="392"/>
      <c r="I205" s="392"/>
    </row>
    <row r="206" spans="1:9" ht="15" hidden="1" customHeight="1" x14ac:dyDescent="0.25">
      <c r="A206" s="392"/>
      <c r="B206" s="392"/>
      <c r="C206" s="392"/>
      <c r="D206" s="392"/>
      <c r="E206" s="392"/>
      <c r="F206" s="392"/>
      <c r="G206" s="392"/>
      <c r="H206" s="392"/>
      <c r="I206" s="392"/>
    </row>
    <row r="207" spans="1:9" ht="15" hidden="1" customHeight="1" x14ac:dyDescent="0.25">
      <c r="A207" s="392"/>
      <c r="B207" s="392"/>
      <c r="C207" s="392"/>
      <c r="D207" s="392"/>
      <c r="E207" s="392"/>
      <c r="F207" s="392"/>
      <c r="G207" s="392"/>
      <c r="H207" s="392"/>
      <c r="I207" s="392"/>
    </row>
    <row r="208" spans="1:9" ht="15" hidden="1" customHeight="1" x14ac:dyDescent="0.25">
      <c r="A208" s="392"/>
      <c r="B208" s="392"/>
      <c r="C208" s="392"/>
      <c r="D208" s="392"/>
      <c r="E208" s="392"/>
      <c r="F208" s="392"/>
      <c r="G208" s="392"/>
      <c r="H208" s="392"/>
      <c r="I208" s="392"/>
    </row>
    <row r="209" spans="1:9" ht="15" hidden="1" customHeight="1" x14ac:dyDescent="0.25">
      <c r="A209" s="392"/>
      <c r="B209" s="392"/>
      <c r="C209" s="392"/>
      <c r="D209" s="392"/>
      <c r="E209" s="392"/>
      <c r="F209" s="392"/>
      <c r="G209" s="392"/>
      <c r="H209" s="392"/>
      <c r="I209" s="392"/>
    </row>
    <row r="210" spans="1:9" ht="15" hidden="1" customHeight="1" x14ac:dyDescent="0.25">
      <c r="A210" s="392"/>
      <c r="B210" s="392"/>
      <c r="C210" s="392"/>
      <c r="D210" s="392"/>
      <c r="E210" s="392"/>
      <c r="F210" s="392"/>
      <c r="G210" s="392"/>
      <c r="H210" s="392"/>
      <c r="I210" s="392"/>
    </row>
    <row r="211" spans="1:9" ht="15" hidden="1" customHeight="1" x14ac:dyDescent="0.25">
      <c r="A211" s="392"/>
      <c r="B211" s="392"/>
      <c r="C211" s="392"/>
      <c r="D211" s="392"/>
      <c r="E211" s="392"/>
      <c r="F211" s="392"/>
      <c r="G211" s="392"/>
      <c r="H211" s="392"/>
      <c r="I211" s="392"/>
    </row>
    <row r="212" spans="1:9" ht="15" hidden="1" customHeight="1" x14ac:dyDescent="0.25">
      <c r="A212" s="392"/>
      <c r="B212" s="392"/>
      <c r="C212" s="392"/>
      <c r="D212" s="392"/>
      <c r="E212" s="392"/>
      <c r="F212" s="392"/>
      <c r="G212" s="392"/>
      <c r="H212" s="392"/>
      <c r="I212" s="392"/>
    </row>
    <row r="213" spans="1:9" ht="15" hidden="1" customHeight="1" x14ac:dyDescent="0.25">
      <c r="A213" s="392"/>
      <c r="B213" s="392"/>
      <c r="C213" s="392"/>
      <c r="D213" s="392"/>
      <c r="E213" s="392"/>
      <c r="F213" s="392"/>
      <c r="G213" s="392"/>
      <c r="H213" s="392"/>
      <c r="I213" s="392"/>
    </row>
    <row r="214" spans="1:9" ht="15" hidden="1" customHeight="1" x14ac:dyDescent="0.25">
      <c r="A214" s="392"/>
      <c r="B214" s="392"/>
      <c r="C214" s="392"/>
      <c r="D214" s="392"/>
      <c r="E214" s="392"/>
      <c r="F214" s="392"/>
      <c r="G214" s="392"/>
      <c r="H214" s="392"/>
      <c r="I214" s="392"/>
    </row>
    <row r="215" spans="1:9" ht="15" hidden="1" customHeight="1" x14ac:dyDescent="0.25">
      <c r="A215" s="392"/>
      <c r="B215" s="392"/>
      <c r="C215" s="392"/>
      <c r="D215" s="392"/>
      <c r="E215" s="392"/>
      <c r="F215" s="392"/>
      <c r="G215" s="392"/>
      <c r="H215" s="392"/>
      <c r="I215" s="392"/>
    </row>
    <row r="216" spans="1:9" ht="15" hidden="1" customHeight="1" x14ac:dyDescent="0.25">
      <c r="A216" s="392"/>
      <c r="B216" s="392"/>
      <c r="C216" s="392"/>
      <c r="D216" s="392"/>
      <c r="E216" s="392"/>
      <c r="F216" s="392"/>
      <c r="G216" s="392"/>
      <c r="H216" s="392"/>
      <c r="I216" s="392"/>
    </row>
    <row r="217" spans="1:9" ht="15" hidden="1" customHeight="1" x14ac:dyDescent="0.25">
      <c r="A217" s="392"/>
      <c r="B217" s="392"/>
      <c r="C217" s="392"/>
      <c r="D217" s="392"/>
      <c r="E217" s="392"/>
      <c r="F217" s="392"/>
      <c r="G217" s="392"/>
      <c r="H217" s="392"/>
      <c r="I217" s="392"/>
    </row>
    <row r="218" spans="1:9" ht="15" hidden="1" customHeight="1" x14ac:dyDescent="0.25">
      <c r="A218" s="392"/>
      <c r="B218" s="392"/>
      <c r="C218" s="392"/>
      <c r="D218" s="392"/>
      <c r="E218" s="392"/>
      <c r="F218" s="392"/>
      <c r="G218" s="392"/>
      <c r="H218" s="392"/>
      <c r="I218" s="392"/>
    </row>
    <row r="219" spans="1:9" ht="15" hidden="1" customHeight="1" x14ac:dyDescent="0.25">
      <c r="A219" s="392"/>
      <c r="B219" s="392"/>
      <c r="C219" s="392"/>
      <c r="D219" s="392"/>
      <c r="E219" s="392"/>
      <c r="F219" s="392"/>
      <c r="G219" s="392"/>
      <c r="H219" s="392"/>
      <c r="I219" s="392"/>
    </row>
    <row r="220" spans="1:9" ht="15" hidden="1" customHeight="1" x14ac:dyDescent="0.25">
      <c r="A220" s="392"/>
      <c r="B220" s="392"/>
      <c r="C220" s="392"/>
      <c r="D220" s="392"/>
      <c r="E220" s="392"/>
      <c r="F220" s="392"/>
      <c r="G220" s="392"/>
      <c r="H220" s="392"/>
      <c r="I220" s="392"/>
    </row>
    <row r="221" spans="1:9" ht="15" hidden="1" customHeight="1" x14ac:dyDescent="0.25">
      <c r="A221" s="392"/>
      <c r="B221" s="392"/>
      <c r="C221" s="392"/>
      <c r="D221" s="392"/>
      <c r="E221" s="392"/>
      <c r="F221" s="392"/>
      <c r="G221" s="392"/>
      <c r="H221" s="392"/>
      <c r="I221" s="392"/>
    </row>
    <row r="222" spans="1:9" ht="15" hidden="1" customHeight="1" x14ac:dyDescent="0.25">
      <c r="A222" s="392"/>
      <c r="B222" s="392"/>
      <c r="C222" s="392"/>
      <c r="D222" s="392"/>
      <c r="E222" s="392"/>
      <c r="F222" s="392"/>
      <c r="G222" s="392"/>
      <c r="H222" s="392"/>
      <c r="I222" s="392"/>
    </row>
    <row r="223" spans="1:9" ht="15" hidden="1" customHeight="1" x14ac:dyDescent="0.25">
      <c r="A223" s="392"/>
      <c r="B223" s="392"/>
      <c r="C223" s="392"/>
      <c r="D223" s="392"/>
      <c r="E223" s="392"/>
      <c r="F223" s="392"/>
      <c r="G223" s="392"/>
      <c r="H223" s="392"/>
      <c r="I223" s="392"/>
    </row>
    <row r="224" spans="1:9" ht="15" hidden="1" customHeight="1" x14ac:dyDescent="0.25">
      <c r="A224" s="392"/>
      <c r="B224" s="392"/>
      <c r="C224" s="392"/>
      <c r="D224" s="392"/>
      <c r="E224" s="392"/>
      <c r="F224" s="392"/>
      <c r="G224" s="392"/>
      <c r="H224" s="392"/>
      <c r="I224" s="392"/>
    </row>
    <row r="225" spans="1:9" ht="15" hidden="1" customHeight="1" x14ac:dyDescent="0.25">
      <c r="A225" s="392"/>
      <c r="B225" s="392"/>
      <c r="C225" s="392"/>
      <c r="D225" s="392"/>
      <c r="E225" s="392"/>
      <c r="F225" s="392"/>
      <c r="G225" s="392"/>
      <c r="H225" s="392"/>
      <c r="I225" s="392"/>
    </row>
    <row r="226" spans="1:9" ht="15" hidden="1" customHeight="1" x14ac:dyDescent="0.25">
      <c r="A226" s="392"/>
      <c r="B226" s="392"/>
      <c r="C226" s="392"/>
      <c r="D226" s="392"/>
      <c r="E226" s="392"/>
      <c r="F226" s="392"/>
      <c r="G226" s="392"/>
      <c r="H226" s="392"/>
      <c r="I226" s="392"/>
    </row>
    <row r="227" spans="1:9" ht="15" hidden="1" customHeight="1" x14ac:dyDescent="0.25">
      <c r="A227" s="392"/>
      <c r="B227" s="392"/>
      <c r="C227" s="392"/>
      <c r="D227" s="392"/>
      <c r="E227" s="392"/>
      <c r="F227" s="392"/>
      <c r="G227" s="392"/>
      <c r="H227" s="392"/>
      <c r="I227" s="392"/>
    </row>
    <row r="228" spans="1:9" ht="15" hidden="1" customHeight="1" x14ac:dyDescent="0.25">
      <c r="A228" s="392"/>
      <c r="B228" s="392"/>
      <c r="C228" s="392"/>
      <c r="D228" s="392"/>
      <c r="E228" s="392"/>
      <c r="F228" s="392"/>
      <c r="G228" s="392"/>
      <c r="H228" s="392"/>
      <c r="I228" s="392"/>
    </row>
    <row r="229" spans="1:9" ht="15" hidden="1" customHeight="1" x14ac:dyDescent="0.25">
      <c r="A229" s="392"/>
      <c r="B229" s="392"/>
      <c r="C229" s="392"/>
      <c r="D229" s="392"/>
      <c r="E229" s="392"/>
      <c r="F229" s="392"/>
      <c r="G229" s="392"/>
      <c r="H229" s="392"/>
      <c r="I229" s="392"/>
    </row>
    <row r="230" spans="1:9" ht="15" hidden="1" customHeight="1" x14ac:dyDescent="0.25">
      <c r="A230" s="392"/>
      <c r="B230" s="392"/>
      <c r="C230" s="392"/>
      <c r="D230" s="392"/>
      <c r="E230" s="392"/>
      <c r="F230" s="392"/>
      <c r="G230" s="392"/>
      <c r="H230" s="392"/>
      <c r="I230" s="392"/>
    </row>
    <row r="231" spans="1:9" ht="15" hidden="1" customHeight="1" x14ac:dyDescent="0.25">
      <c r="A231" s="392"/>
      <c r="B231" s="392"/>
      <c r="C231" s="392"/>
      <c r="D231" s="392"/>
      <c r="E231" s="392"/>
      <c r="F231" s="392"/>
      <c r="G231" s="392"/>
      <c r="H231" s="392"/>
      <c r="I231" s="392"/>
    </row>
    <row r="232" spans="1:9" ht="15" hidden="1" customHeight="1" x14ac:dyDescent="0.25">
      <c r="A232" s="392"/>
      <c r="B232" s="392"/>
      <c r="C232" s="392"/>
      <c r="D232" s="392"/>
      <c r="E232" s="392"/>
      <c r="F232" s="392"/>
      <c r="G232" s="392"/>
      <c r="H232" s="392"/>
      <c r="I232" s="392"/>
    </row>
    <row r="233" spans="1:9" ht="15" hidden="1" customHeight="1" x14ac:dyDescent="0.25">
      <c r="A233" s="392"/>
      <c r="B233" s="392"/>
      <c r="C233" s="392"/>
      <c r="D233" s="392"/>
      <c r="E233" s="392"/>
      <c r="F233" s="392"/>
      <c r="G233" s="392"/>
      <c r="H233" s="392"/>
      <c r="I233" s="392"/>
    </row>
    <row r="234" spans="1:9" x14ac:dyDescent="0.25">
      <c r="A234" s="392"/>
      <c r="B234" s="392"/>
      <c r="C234" s="392"/>
      <c r="D234" s="392"/>
      <c r="E234" s="392"/>
      <c r="F234" s="392"/>
      <c r="G234" s="392"/>
      <c r="H234" s="392"/>
      <c r="I234" s="392"/>
    </row>
    <row r="235" spans="1:9" x14ac:dyDescent="0.25">
      <c r="A235" s="392"/>
      <c r="B235" s="392"/>
      <c r="C235" s="392"/>
      <c r="D235" s="392"/>
      <c r="E235" s="392"/>
      <c r="F235" s="392"/>
      <c r="G235" s="392"/>
      <c r="H235" s="392"/>
      <c r="I235" s="392"/>
    </row>
    <row r="242" spans="1:9" s="394" customFormat="1" x14ac:dyDescent="0.25">
      <c r="A242" s="393" t="str">
        <f>HYPERLINK("#'Recipe Cost Analysis Fillable'!I3:O3","Recipe Cost Analysis")</f>
        <v>Recipe Cost Analysis</v>
      </c>
    </row>
    <row r="243" spans="1:9" x14ac:dyDescent="0.25"/>
    <row r="244" spans="1:9" x14ac:dyDescent="0.25">
      <c r="I244" s="93" t="s">
        <v>339</v>
      </c>
    </row>
  </sheetData>
  <sheetProtection sheet="1" objects="1" scenarios="1"/>
  <mergeCells count="82">
    <mergeCell ref="A172:A174"/>
    <mergeCell ref="B172:I174"/>
    <mergeCell ref="A176:I178"/>
    <mergeCell ref="A88:A89"/>
    <mergeCell ref="B88:I89"/>
    <mergeCell ref="A91:I92"/>
    <mergeCell ref="A93:XFD94"/>
    <mergeCell ref="A95:XFD95"/>
    <mergeCell ref="A98:A100"/>
    <mergeCell ref="B98:I100"/>
    <mergeCell ref="A122:A124"/>
    <mergeCell ref="B122:I124"/>
    <mergeCell ref="A164:A166"/>
    <mergeCell ref="B164:I166"/>
    <mergeCell ref="A163:XFD163"/>
    <mergeCell ref="A168:A170"/>
    <mergeCell ref="A60:A62"/>
    <mergeCell ref="B60:I62"/>
    <mergeCell ref="A79:A80"/>
    <mergeCell ref="B79:I80"/>
    <mergeCell ref="A64:XFD66"/>
    <mergeCell ref="B68:I69"/>
    <mergeCell ref="A75:XFD75"/>
    <mergeCell ref="A82:I84"/>
    <mergeCell ref="A76:A77"/>
    <mergeCell ref="B76:I77"/>
    <mergeCell ref="A71:I72"/>
    <mergeCell ref="A73:XFD74"/>
    <mergeCell ref="B168:I170"/>
    <mergeCell ref="A106:A108"/>
    <mergeCell ref="B106:XFD108"/>
    <mergeCell ref="B114:I116"/>
    <mergeCell ref="A96:A97"/>
    <mergeCell ref="B96:I97"/>
    <mergeCell ref="A102:I104"/>
    <mergeCell ref="A148:XFD151"/>
    <mergeCell ref="A153:XFD156"/>
    <mergeCell ref="A158:XFD160"/>
    <mergeCell ref="B140:I142"/>
    <mergeCell ref="A140:A142"/>
    <mergeCell ref="A136:I138"/>
    <mergeCell ref="A144:I146"/>
    <mergeCell ref="A126:XFD126"/>
    <mergeCell ref="A128:A130"/>
    <mergeCell ref="A86:XFD86"/>
    <mergeCell ref="A26:I26"/>
    <mergeCell ref="A28:XFD29"/>
    <mergeCell ref="A42:XFD42"/>
    <mergeCell ref="A33:XFD33"/>
    <mergeCell ref="B35:I35"/>
    <mergeCell ref="B40:I41"/>
    <mergeCell ref="A40:A41"/>
    <mergeCell ref="A37:XFD38"/>
    <mergeCell ref="A53:A55"/>
    <mergeCell ref="B53:I55"/>
    <mergeCell ref="A46:A47"/>
    <mergeCell ref="B46:I47"/>
    <mergeCell ref="A49:XFD51"/>
    <mergeCell ref="A57:XFD58"/>
    <mergeCell ref="A68:A69"/>
    <mergeCell ref="A186:I235"/>
    <mergeCell ref="A242:XFD242"/>
    <mergeCell ref="A6:I6"/>
    <mergeCell ref="A8:I10"/>
    <mergeCell ref="A14:I16"/>
    <mergeCell ref="A12:I12"/>
    <mergeCell ref="A17:I17"/>
    <mergeCell ref="A19:XFD21"/>
    <mergeCell ref="A23:XFD24"/>
    <mergeCell ref="A31:I31"/>
    <mergeCell ref="A182:A184"/>
    <mergeCell ref="B182:I184"/>
    <mergeCell ref="A181:XFD181"/>
    <mergeCell ref="A43:A44"/>
    <mergeCell ref="B43:I44"/>
    <mergeCell ref="A118:XFD120"/>
    <mergeCell ref="B128:I130"/>
    <mergeCell ref="A132:A134"/>
    <mergeCell ref="B132:I134"/>
    <mergeCell ref="A110:A112"/>
    <mergeCell ref="B110:I112"/>
    <mergeCell ref="A114:A1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76"/>
  <sheetViews>
    <sheetView showGridLines="0" zoomScaleNormal="100" workbookViewId="0">
      <selection activeCell="I3" sqref="I3:O3"/>
    </sheetView>
  </sheetViews>
  <sheetFormatPr defaultColWidth="0" defaultRowHeight="15" customHeight="1" zeroHeight="1" x14ac:dyDescent="0.25"/>
  <cols>
    <col min="1" max="1" width="9.140625" style="285" customWidth="1"/>
    <col min="2" max="2" width="19.7109375" style="285" bestFit="1" customWidth="1"/>
    <col min="3" max="3" width="10.140625" style="285" bestFit="1" customWidth="1"/>
    <col min="4" max="4" width="12.5703125" style="285" customWidth="1"/>
    <col min="5" max="6" width="9.140625" style="285" customWidth="1"/>
    <col min="7" max="7" width="6.42578125" style="285" bestFit="1" customWidth="1"/>
    <col min="8" max="9" width="11.7109375" style="285" customWidth="1"/>
    <col min="10" max="10" width="4.5703125" style="285" customWidth="1"/>
    <col min="11" max="11" width="17.140625" style="285" customWidth="1"/>
    <col min="12" max="12" width="9.140625" style="285" customWidth="1"/>
    <col min="13" max="13" width="7.5703125" style="285" bestFit="1" customWidth="1"/>
    <col min="14" max="15" width="9.140625" style="285" customWidth="1"/>
    <col min="16" max="16" width="5.7109375" style="285" customWidth="1"/>
    <col min="17" max="17" width="9.42578125" style="285" customWidth="1"/>
    <col min="18" max="18" width="9.140625" style="285" customWidth="1"/>
    <col min="19" max="19" width="20.7109375" style="285" bestFit="1" customWidth="1"/>
    <col min="20" max="20" width="9.140625" style="285" customWidth="1"/>
    <col min="21" max="22" width="0" style="285" hidden="1" customWidth="1"/>
    <col min="23" max="16384" width="9.140625" style="285" hidden="1"/>
  </cols>
  <sheetData>
    <row r="1" spans="2:15" ht="15" customHeight="1" x14ac:dyDescent="0.25"/>
    <row r="2" spans="2:15" ht="15" customHeight="1" x14ac:dyDescent="0.25"/>
    <row r="3" spans="2:15" ht="17.25" x14ac:dyDescent="0.3">
      <c r="B3" s="653" t="s">
        <v>257</v>
      </c>
      <c r="C3" s="653"/>
      <c r="D3" s="653"/>
      <c r="E3" s="653"/>
      <c r="F3" s="653"/>
      <c r="G3" s="653"/>
      <c r="H3" s="653"/>
      <c r="I3" s="654"/>
      <c r="J3" s="654"/>
      <c r="K3" s="654"/>
      <c r="L3" s="654"/>
      <c r="M3" s="654"/>
      <c r="N3" s="654"/>
      <c r="O3" s="654"/>
    </row>
    <row r="4" spans="2:15" ht="17.25" x14ac:dyDescent="0.3">
      <c r="B4" s="653" t="s">
        <v>251</v>
      </c>
      <c r="C4" s="653"/>
      <c r="D4" s="653"/>
      <c r="E4" s="653"/>
      <c r="F4" s="653"/>
      <c r="G4" s="653"/>
      <c r="H4" s="653"/>
      <c r="I4" s="653"/>
      <c r="J4" s="653"/>
      <c r="K4" s="653"/>
      <c r="L4" s="653"/>
      <c r="M4" s="653"/>
      <c r="N4" s="655"/>
      <c r="O4" s="656"/>
    </row>
    <row r="5" spans="2:15" ht="17.25" x14ac:dyDescent="0.3">
      <c r="B5" s="653" t="s">
        <v>252</v>
      </c>
      <c r="C5" s="653"/>
      <c r="D5" s="653"/>
      <c r="E5" s="653"/>
      <c r="F5" s="653"/>
      <c r="G5" s="653"/>
      <c r="H5" s="653"/>
      <c r="I5" s="653"/>
      <c r="J5" s="653"/>
      <c r="K5" s="653"/>
      <c r="L5" s="653"/>
      <c r="M5" s="653"/>
      <c r="N5" s="655"/>
      <c r="O5" s="656"/>
    </row>
    <row r="6" spans="2:15" ht="15" customHeight="1" x14ac:dyDescent="0.25">
      <c r="B6" s="659" t="s">
        <v>228</v>
      </c>
      <c r="C6" s="661" t="s">
        <v>185</v>
      </c>
      <c r="D6" s="661" t="s">
        <v>186</v>
      </c>
      <c r="E6" s="661" t="s">
        <v>187</v>
      </c>
      <c r="F6" s="663" t="s">
        <v>188</v>
      </c>
      <c r="G6" s="664"/>
      <c r="H6" s="663" t="s">
        <v>189</v>
      </c>
      <c r="I6" s="664"/>
      <c r="J6" s="667"/>
      <c r="K6" s="661" t="s">
        <v>250</v>
      </c>
      <c r="L6" s="662" t="s">
        <v>192</v>
      </c>
      <c r="M6" s="662"/>
      <c r="N6" s="662" t="s">
        <v>190</v>
      </c>
      <c r="O6" s="662" t="s">
        <v>191</v>
      </c>
    </row>
    <row r="7" spans="2:15" ht="89.25" customHeight="1" x14ac:dyDescent="0.25">
      <c r="B7" s="660"/>
      <c r="C7" s="662"/>
      <c r="D7" s="662"/>
      <c r="E7" s="662"/>
      <c r="F7" s="665"/>
      <c r="G7" s="666"/>
      <c r="H7" s="665"/>
      <c r="I7" s="666"/>
      <c r="J7" s="667"/>
      <c r="K7" s="662"/>
      <c r="L7" s="668"/>
      <c r="M7" s="668"/>
      <c r="N7" s="668"/>
      <c r="O7" s="668"/>
    </row>
    <row r="8" spans="2:15" x14ac:dyDescent="0.25">
      <c r="B8" s="105"/>
      <c r="C8" s="105"/>
      <c r="D8" s="219"/>
      <c r="E8" s="106"/>
      <c r="F8" s="219"/>
      <c r="G8" s="105"/>
      <c r="H8" s="209">
        <f>IFERROR(E8/F8,0)</f>
        <v>0</v>
      </c>
      <c r="I8" s="230">
        <f>$G$8</f>
        <v>0</v>
      </c>
      <c r="J8" s="667"/>
      <c r="K8" s="208"/>
      <c r="L8" s="105"/>
      <c r="M8" s="230">
        <f>$G$8</f>
        <v>0</v>
      </c>
      <c r="N8" s="210">
        <f>H8*L8</f>
        <v>0</v>
      </c>
      <c r="O8" s="210">
        <f>IFERROR(N8/$N$5,0)</f>
        <v>0</v>
      </c>
    </row>
    <row r="9" spans="2:15" x14ac:dyDescent="0.25">
      <c r="B9" s="105"/>
      <c r="C9" s="227"/>
      <c r="D9" s="228"/>
      <c r="E9" s="221"/>
      <c r="F9" s="228"/>
      <c r="G9" s="208"/>
      <c r="H9" s="209">
        <f t="shared" ref="H9:H19" si="0">IFERROR(E9/F9,0)</f>
        <v>0</v>
      </c>
      <c r="I9" s="230">
        <f>$G$9</f>
        <v>0</v>
      </c>
      <c r="J9" s="667"/>
      <c r="K9" s="219"/>
      <c r="L9" s="229"/>
      <c r="M9" s="230">
        <f>$G$9</f>
        <v>0</v>
      </c>
      <c r="N9" s="210">
        <f t="shared" ref="N9:N19" si="1">H9*L9</f>
        <v>0</v>
      </c>
      <c r="O9" s="210">
        <f t="shared" ref="O9:O19" si="2">IFERROR(N9/$N$5,0)</f>
        <v>0</v>
      </c>
    </row>
    <row r="10" spans="2:15" x14ac:dyDescent="0.25">
      <c r="B10" s="105"/>
      <c r="C10" s="227"/>
      <c r="D10" s="228"/>
      <c r="E10" s="221"/>
      <c r="F10" s="228"/>
      <c r="G10" s="208"/>
      <c r="H10" s="209">
        <f t="shared" si="0"/>
        <v>0</v>
      </c>
      <c r="I10" s="230">
        <f>$G$10</f>
        <v>0</v>
      </c>
      <c r="J10" s="667"/>
      <c r="K10" s="219"/>
      <c r="L10" s="229"/>
      <c r="M10" s="230">
        <f>$G$10</f>
        <v>0</v>
      </c>
      <c r="N10" s="210">
        <f t="shared" si="1"/>
        <v>0</v>
      </c>
      <c r="O10" s="210">
        <f t="shared" si="2"/>
        <v>0</v>
      </c>
    </row>
    <row r="11" spans="2:15" x14ac:dyDescent="0.25">
      <c r="B11" s="105"/>
      <c r="C11" s="227"/>
      <c r="D11" s="228"/>
      <c r="E11" s="221"/>
      <c r="F11" s="228"/>
      <c r="G11" s="208"/>
      <c r="H11" s="209">
        <f t="shared" si="0"/>
        <v>0</v>
      </c>
      <c r="I11" s="230">
        <f>$G$11</f>
        <v>0</v>
      </c>
      <c r="J11" s="667"/>
      <c r="K11" s="219"/>
      <c r="L11" s="229"/>
      <c r="M11" s="230">
        <f>$G$11</f>
        <v>0</v>
      </c>
      <c r="N11" s="210">
        <f t="shared" si="1"/>
        <v>0</v>
      </c>
      <c r="O11" s="210">
        <f t="shared" si="2"/>
        <v>0</v>
      </c>
    </row>
    <row r="12" spans="2:15" x14ac:dyDescent="0.25">
      <c r="B12" s="105"/>
      <c r="C12" s="227"/>
      <c r="D12" s="228"/>
      <c r="E12" s="221"/>
      <c r="F12" s="228"/>
      <c r="G12" s="208"/>
      <c r="H12" s="209">
        <f t="shared" si="0"/>
        <v>0</v>
      </c>
      <c r="I12" s="230">
        <f>$G$12</f>
        <v>0</v>
      </c>
      <c r="J12" s="667"/>
      <c r="K12" s="219"/>
      <c r="L12" s="229"/>
      <c r="M12" s="230">
        <f>$G$12</f>
        <v>0</v>
      </c>
      <c r="N12" s="210">
        <f t="shared" si="1"/>
        <v>0</v>
      </c>
      <c r="O12" s="210">
        <f t="shared" si="2"/>
        <v>0</v>
      </c>
    </row>
    <row r="13" spans="2:15" x14ac:dyDescent="0.25">
      <c r="B13" s="105"/>
      <c r="C13" s="227"/>
      <c r="D13" s="228"/>
      <c r="E13" s="221"/>
      <c r="F13" s="228"/>
      <c r="G13" s="208"/>
      <c r="H13" s="209">
        <f t="shared" si="0"/>
        <v>0</v>
      </c>
      <c r="I13" s="230">
        <f>$G$13</f>
        <v>0</v>
      </c>
      <c r="J13" s="667"/>
      <c r="K13" s="219"/>
      <c r="L13" s="229"/>
      <c r="M13" s="230">
        <f>$G$13</f>
        <v>0</v>
      </c>
      <c r="N13" s="210">
        <f t="shared" si="1"/>
        <v>0</v>
      </c>
      <c r="O13" s="210">
        <f t="shared" si="2"/>
        <v>0</v>
      </c>
    </row>
    <row r="14" spans="2:15" x14ac:dyDescent="0.25">
      <c r="B14" s="105"/>
      <c r="C14" s="227"/>
      <c r="D14" s="228"/>
      <c r="E14" s="221"/>
      <c r="F14" s="228"/>
      <c r="G14" s="208"/>
      <c r="H14" s="209">
        <f t="shared" si="0"/>
        <v>0</v>
      </c>
      <c r="I14" s="230">
        <f>$G$14</f>
        <v>0</v>
      </c>
      <c r="J14" s="667"/>
      <c r="K14" s="219"/>
      <c r="L14" s="229"/>
      <c r="M14" s="230">
        <f>$G$14</f>
        <v>0</v>
      </c>
      <c r="N14" s="210">
        <f t="shared" si="1"/>
        <v>0</v>
      </c>
      <c r="O14" s="210">
        <f t="shared" si="2"/>
        <v>0</v>
      </c>
    </row>
    <row r="15" spans="2:15" x14ac:dyDescent="0.25">
      <c r="B15" s="105"/>
      <c r="C15" s="227"/>
      <c r="D15" s="228"/>
      <c r="E15" s="221"/>
      <c r="F15" s="228"/>
      <c r="G15" s="208"/>
      <c r="H15" s="209">
        <f t="shared" si="0"/>
        <v>0</v>
      </c>
      <c r="I15" s="230">
        <f>$G$15</f>
        <v>0</v>
      </c>
      <c r="J15" s="667"/>
      <c r="K15" s="219"/>
      <c r="L15" s="229"/>
      <c r="M15" s="230">
        <f>$G$15</f>
        <v>0</v>
      </c>
      <c r="N15" s="210">
        <f t="shared" si="1"/>
        <v>0</v>
      </c>
      <c r="O15" s="210">
        <f t="shared" si="2"/>
        <v>0</v>
      </c>
    </row>
    <row r="16" spans="2:15" x14ac:dyDescent="0.25">
      <c r="B16" s="105"/>
      <c r="C16" s="227"/>
      <c r="D16" s="228"/>
      <c r="E16" s="221"/>
      <c r="F16" s="228"/>
      <c r="G16" s="208"/>
      <c r="H16" s="209">
        <f t="shared" si="0"/>
        <v>0</v>
      </c>
      <c r="I16" s="230">
        <f>$G$16</f>
        <v>0</v>
      </c>
      <c r="J16" s="667"/>
      <c r="K16" s="219"/>
      <c r="L16" s="229"/>
      <c r="M16" s="230">
        <f>$G$16</f>
        <v>0</v>
      </c>
      <c r="N16" s="210">
        <f t="shared" si="1"/>
        <v>0</v>
      </c>
      <c r="O16" s="210">
        <f t="shared" si="2"/>
        <v>0</v>
      </c>
    </row>
    <row r="17" spans="1:20" x14ac:dyDescent="0.25">
      <c r="B17" s="105"/>
      <c r="C17" s="227"/>
      <c r="D17" s="228"/>
      <c r="E17" s="221"/>
      <c r="F17" s="228"/>
      <c r="G17" s="208"/>
      <c r="H17" s="209">
        <f t="shared" si="0"/>
        <v>0</v>
      </c>
      <c r="I17" s="230">
        <f>$G$17</f>
        <v>0</v>
      </c>
      <c r="J17" s="667"/>
      <c r="K17" s="219"/>
      <c r="L17" s="229"/>
      <c r="M17" s="230">
        <f>$G$17</f>
        <v>0</v>
      </c>
      <c r="N17" s="210">
        <f t="shared" si="1"/>
        <v>0</v>
      </c>
      <c r="O17" s="210">
        <f t="shared" si="2"/>
        <v>0</v>
      </c>
    </row>
    <row r="18" spans="1:20" x14ac:dyDescent="0.25">
      <c r="B18" s="105"/>
      <c r="C18" s="227"/>
      <c r="D18" s="228"/>
      <c r="E18" s="221"/>
      <c r="F18" s="228"/>
      <c r="G18" s="208"/>
      <c r="H18" s="209">
        <f t="shared" si="0"/>
        <v>0</v>
      </c>
      <c r="I18" s="230">
        <f>$G$18</f>
        <v>0</v>
      </c>
      <c r="J18" s="667"/>
      <c r="K18" s="219"/>
      <c r="L18" s="229"/>
      <c r="M18" s="230">
        <f>$G$18</f>
        <v>0</v>
      </c>
      <c r="N18" s="210">
        <f t="shared" si="1"/>
        <v>0</v>
      </c>
      <c r="O18" s="210">
        <f t="shared" si="2"/>
        <v>0</v>
      </c>
    </row>
    <row r="19" spans="1:20" x14ac:dyDescent="0.25">
      <c r="B19" s="105"/>
      <c r="C19" s="227"/>
      <c r="D19" s="228"/>
      <c r="E19" s="221"/>
      <c r="F19" s="228"/>
      <c r="G19" s="208"/>
      <c r="H19" s="209">
        <f t="shared" si="0"/>
        <v>0</v>
      </c>
      <c r="I19" s="230">
        <f>$G$19</f>
        <v>0</v>
      </c>
      <c r="J19" s="667"/>
      <c r="K19" s="219"/>
      <c r="L19" s="229"/>
      <c r="M19" s="230">
        <f>$G$19</f>
        <v>0</v>
      </c>
      <c r="N19" s="210">
        <f t="shared" si="1"/>
        <v>0</v>
      </c>
      <c r="O19" s="210">
        <f t="shared" si="2"/>
        <v>0</v>
      </c>
    </row>
    <row r="20" spans="1:20" s="342" customFormat="1" x14ac:dyDescent="0.25">
      <c r="B20" s="302"/>
      <c r="C20" s="302"/>
      <c r="D20" s="343"/>
      <c r="E20" s="344"/>
      <c r="F20" s="343"/>
      <c r="G20" s="302"/>
      <c r="H20" s="345"/>
      <c r="I20" s="345"/>
      <c r="J20" s="343"/>
      <c r="K20" s="302"/>
      <c r="L20" s="302"/>
      <c r="M20" s="345"/>
      <c r="N20" s="346"/>
      <c r="O20" s="346"/>
    </row>
    <row r="21" spans="1:20" ht="17.25" x14ac:dyDescent="0.3">
      <c r="O21" s="151">
        <f>SUM(O8:O19)</f>
        <v>0</v>
      </c>
      <c r="P21" s="211" t="s">
        <v>254</v>
      </c>
      <c r="Q21" s="212">
        <f>$N$4</f>
        <v>0</v>
      </c>
      <c r="R21" s="213" t="s">
        <v>256</v>
      </c>
      <c r="S21" s="347" t="s">
        <v>281</v>
      </c>
    </row>
    <row r="22" spans="1:20" ht="17.25" x14ac:dyDescent="0.3">
      <c r="O22" s="151">
        <f>O21*N5</f>
        <v>0</v>
      </c>
      <c r="P22" s="657" t="s">
        <v>255</v>
      </c>
      <c r="Q22" s="658"/>
      <c r="R22" s="214">
        <f>$N$5</f>
        <v>0</v>
      </c>
    </row>
    <row r="23" spans="1:20" ht="15" customHeight="1" x14ac:dyDescent="0.25"/>
    <row r="24" spans="1:20" ht="15" customHeight="1" x14ac:dyDescent="0.25">
      <c r="A24" s="645"/>
      <c r="B24" s="645"/>
      <c r="C24" s="645"/>
      <c r="D24" s="645"/>
      <c r="E24" s="645"/>
      <c r="F24" s="645"/>
      <c r="G24" s="645"/>
      <c r="H24" s="645"/>
      <c r="I24" s="645"/>
      <c r="J24" s="645"/>
      <c r="K24" s="645"/>
      <c r="L24" s="645"/>
      <c r="M24" s="645"/>
      <c r="N24" s="645"/>
      <c r="O24" s="645"/>
      <c r="P24" s="645"/>
      <c r="Q24" s="645"/>
      <c r="R24" s="645"/>
      <c r="S24" s="645"/>
      <c r="T24" s="645"/>
    </row>
    <row r="25" spans="1:20" ht="15" customHeight="1" x14ac:dyDescent="0.25"/>
    <row r="26" spans="1:20" ht="15" customHeight="1" x14ac:dyDescent="0.25"/>
    <row r="27" spans="1:20" ht="23.25" customHeight="1" x14ac:dyDescent="0.35">
      <c r="D27" s="646" t="s">
        <v>265</v>
      </c>
      <c r="E27" s="647"/>
      <c r="F27" s="647"/>
      <c r="G27" s="647"/>
      <c r="H27" s="647"/>
      <c r="I27" s="647"/>
      <c r="J27" s="647"/>
      <c r="K27" s="647"/>
      <c r="L27" s="647"/>
      <c r="M27" s="648"/>
    </row>
    <row r="28" spans="1:20" ht="15" customHeight="1" x14ac:dyDescent="0.25">
      <c r="D28" s="517"/>
      <c r="E28" s="518"/>
      <c r="F28" s="518"/>
      <c r="G28" s="518"/>
      <c r="H28" s="518"/>
      <c r="I28" s="518"/>
      <c r="J28" s="518"/>
      <c r="K28" s="518"/>
      <c r="L28" s="518"/>
      <c r="M28" s="652"/>
    </row>
    <row r="29" spans="1:20" ht="15" customHeight="1" x14ac:dyDescent="0.3">
      <c r="D29" s="674" t="s">
        <v>277</v>
      </c>
      <c r="E29" s="675"/>
      <c r="F29" s="675"/>
      <c r="G29" s="675"/>
      <c r="H29" s="675"/>
      <c r="I29" s="675"/>
      <c r="J29" s="675"/>
      <c r="K29" s="675"/>
      <c r="L29" s="675"/>
      <c r="M29" s="676"/>
    </row>
    <row r="30" spans="1:20" ht="15" customHeight="1" x14ac:dyDescent="0.25">
      <c r="D30" s="517"/>
      <c r="E30" s="518"/>
      <c r="F30" s="518"/>
      <c r="G30" s="518"/>
      <c r="H30" s="518"/>
      <c r="I30" s="518"/>
      <c r="J30" s="518"/>
      <c r="K30" s="518"/>
      <c r="L30" s="518"/>
      <c r="M30" s="652"/>
    </row>
    <row r="31" spans="1:20" ht="15" customHeight="1" x14ac:dyDescent="0.25">
      <c r="D31" s="649" t="s">
        <v>54</v>
      </c>
      <c r="E31" s="669" t="s">
        <v>272</v>
      </c>
      <c r="F31" s="670"/>
      <c r="G31" s="670"/>
      <c r="H31" s="670"/>
      <c r="I31" s="670"/>
      <c r="J31" s="670"/>
      <c r="K31" s="670"/>
      <c r="L31" s="670"/>
      <c r="M31" s="671"/>
    </row>
    <row r="32" spans="1:20" ht="15" customHeight="1" x14ac:dyDescent="0.25">
      <c r="D32" s="649"/>
      <c r="E32" s="670"/>
      <c r="F32" s="670"/>
      <c r="G32" s="670"/>
      <c r="H32" s="670"/>
      <c r="I32" s="670"/>
      <c r="J32" s="670"/>
      <c r="K32" s="670"/>
      <c r="L32" s="670"/>
      <c r="M32" s="671"/>
    </row>
    <row r="33" spans="4:13" ht="15" customHeight="1" x14ac:dyDescent="0.25">
      <c r="D33" s="649"/>
      <c r="E33" s="670"/>
      <c r="F33" s="670"/>
      <c r="G33" s="670"/>
      <c r="H33" s="670"/>
      <c r="I33" s="670"/>
      <c r="J33" s="670"/>
      <c r="K33" s="670"/>
      <c r="L33" s="670"/>
      <c r="M33" s="671"/>
    </row>
    <row r="34" spans="4:13" ht="7.5" customHeight="1" x14ac:dyDescent="0.25">
      <c r="D34" s="677"/>
      <c r="E34" s="678"/>
      <c r="F34" s="678"/>
      <c r="G34" s="678"/>
      <c r="H34" s="678"/>
      <c r="I34" s="678"/>
      <c r="J34" s="678"/>
      <c r="K34" s="678"/>
      <c r="L34" s="678"/>
      <c r="M34" s="679"/>
    </row>
    <row r="35" spans="4:13" ht="15" customHeight="1" x14ac:dyDescent="0.25">
      <c r="D35" s="649" t="s">
        <v>55</v>
      </c>
      <c r="E35" s="650" t="s">
        <v>266</v>
      </c>
      <c r="F35" s="650"/>
      <c r="G35" s="650"/>
      <c r="H35" s="650"/>
      <c r="I35" s="650"/>
      <c r="J35" s="650"/>
      <c r="K35" s="650"/>
      <c r="L35" s="650"/>
      <c r="M35" s="651"/>
    </row>
    <row r="36" spans="4:13" ht="15" customHeight="1" x14ac:dyDescent="0.25">
      <c r="D36" s="649"/>
      <c r="E36" s="650"/>
      <c r="F36" s="650"/>
      <c r="G36" s="650"/>
      <c r="H36" s="650"/>
      <c r="I36" s="650"/>
      <c r="J36" s="650"/>
      <c r="K36" s="650"/>
      <c r="L36" s="650"/>
      <c r="M36" s="651"/>
    </row>
    <row r="37" spans="4:13" ht="15" customHeight="1" x14ac:dyDescent="0.25">
      <c r="D37" s="649"/>
      <c r="E37" s="650"/>
      <c r="F37" s="650"/>
      <c r="G37" s="650"/>
      <c r="H37" s="650"/>
      <c r="I37" s="650"/>
      <c r="J37" s="650"/>
      <c r="K37" s="650"/>
      <c r="L37" s="650"/>
      <c r="M37" s="651"/>
    </row>
    <row r="38" spans="4:13" ht="7.5" customHeight="1" x14ac:dyDescent="0.25">
      <c r="D38" s="677"/>
      <c r="E38" s="678"/>
      <c r="F38" s="678"/>
      <c r="G38" s="678"/>
      <c r="H38" s="678"/>
      <c r="I38" s="678"/>
      <c r="J38" s="678"/>
      <c r="K38" s="678"/>
      <c r="L38" s="678"/>
      <c r="M38" s="679"/>
    </row>
    <row r="39" spans="4:13" ht="15" customHeight="1" x14ac:dyDescent="0.25">
      <c r="D39" s="649" t="s">
        <v>56</v>
      </c>
      <c r="E39" s="672" t="s">
        <v>268</v>
      </c>
      <c r="F39" s="672"/>
      <c r="G39" s="672"/>
      <c r="H39" s="672"/>
      <c r="I39" s="672"/>
      <c r="J39" s="672"/>
      <c r="K39" s="672"/>
      <c r="L39" s="672"/>
      <c r="M39" s="673"/>
    </row>
    <row r="40" spans="4:13" ht="15" customHeight="1" x14ac:dyDescent="0.25">
      <c r="D40" s="649"/>
      <c r="E40" s="672"/>
      <c r="F40" s="672"/>
      <c r="G40" s="672"/>
      <c r="H40" s="672"/>
      <c r="I40" s="672"/>
      <c r="J40" s="672"/>
      <c r="K40" s="672"/>
      <c r="L40" s="672"/>
      <c r="M40" s="673"/>
    </row>
    <row r="41" spans="4:13" ht="15" customHeight="1" x14ac:dyDescent="0.25">
      <c r="D41" s="649"/>
      <c r="E41" s="672"/>
      <c r="F41" s="672"/>
      <c r="G41" s="672"/>
      <c r="H41" s="672"/>
      <c r="I41" s="672"/>
      <c r="J41" s="672"/>
      <c r="K41" s="672"/>
      <c r="L41" s="672"/>
      <c r="M41" s="673"/>
    </row>
    <row r="42" spans="4:13" ht="7.5" customHeight="1" x14ac:dyDescent="0.25">
      <c r="D42" s="677"/>
      <c r="E42" s="678"/>
      <c r="F42" s="678"/>
      <c r="G42" s="678"/>
      <c r="H42" s="678"/>
      <c r="I42" s="678"/>
      <c r="J42" s="678"/>
      <c r="K42" s="678"/>
      <c r="L42" s="678"/>
      <c r="M42" s="679"/>
    </row>
    <row r="43" spans="4:13" ht="15" customHeight="1" x14ac:dyDescent="0.25">
      <c r="D43" s="649" t="s">
        <v>57</v>
      </c>
      <c r="E43" s="672" t="s">
        <v>267</v>
      </c>
      <c r="F43" s="672"/>
      <c r="G43" s="672"/>
      <c r="H43" s="672"/>
      <c r="I43" s="672"/>
      <c r="J43" s="672"/>
      <c r="K43" s="672"/>
      <c r="L43" s="672"/>
      <c r="M43" s="673"/>
    </row>
    <row r="44" spans="4:13" ht="15" customHeight="1" x14ac:dyDescent="0.25">
      <c r="D44" s="649"/>
      <c r="E44" s="672"/>
      <c r="F44" s="672"/>
      <c r="G44" s="672"/>
      <c r="H44" s="672"/>
      <c r="I44" s="672"/>
      <c r="J44" s="672"/>
      <c r="K44" s="672"/>
      <c r="L44" s="672"/>
      <c r="M44" s="673"/>
    </row>
    <row r="45" spans="4:13" ht="15" customHeight="1" x14ac:dyDescent="0.25">
      <c r="D45" s="649"/>
      <c r="E45" s="672"/>
      <c r="F45" s="672"/>
      <c r="G45" s="672"/>
      <c r="H45" s="672"/>
      <c r="I45" s="672"/>
      <c r="J45" s="672"/>
      <c r="K45" s="672"/>
      <c r="L45" s="672"/>
      <c r="M45" s="673"/>
    </row>
    <row r="46" spans="4:13" ht="7.5" customHeight="1" x14ac:dyDescent="0.25">
      <c r="D46" s="677"/>
      <c r="E46" s="678"/>
      <c r="F46" s="678"/>
      <c r="G46" s="678"/>
      <c r="H46" s="678"/>
      <c r="I46" s="678"/>
      <c r="J46" s="678"/>
      <c r="K46" s="678"/>
      <c r="L46" s="678"/>
      <c r="M46" s="679"/>
    </row>
    <row r="47" spans="4:13" ht="15" customHeight="1" x14ac:dyDescent="0.25">
      <c r="D47" s="649" t="s">
        <v>58</v>
      </c>
      <c r="E47" s="672" t="s">
        <v>269</v>
      </c>
      <c r="F47" s="672"/>
      <c r="G47" s="672"/>
      <c r="H47" s="672"/>
      <c r="I47" s="672"/>
      <c r="J47" s="672"/>
      <c r="K47" s="672"/>
      <c r="L47" s="672"/>
      <c r="M47" s="673"/>
    </row>
    <row r="48" spans="4:13" ht="15" customHeight="1" x14ac:dyDescent="0.25">
      <c r="D48" s="649"/>
      <c r="E48" s="672"/>
      <c r="F48" s="672"/>
      <c r="G48" s="672"/>
      <c r="H48" s="672"/>
      <c r="I48" s="672"/>
      <c r="J48" s="672"/>
      <c r="K48" s="672"/>
      <c r="L48" s="672"/>
      <c r="M48" s="673"/>
    </row>
    <row r="49" spans="4:13" ht="15" customHeight="1" x14ac:dyDescent="0.25">
      <c r="D49" s="649"/>
      <c r="E49" s="672"/>
      <c r="F49" s="672"/>
      <c r="G49" s="672"/>
      <c r="H49" s="672"/>
      <c r="I49" s="672"/>
      <c r="J49" s="672"/>
      <c r="K49" s="672"/>
      <c r="L49" s="672"/>
      <c r="M49" s="673"/>
    </row>
    <row r="50" spans="4:13" ht="7.5" customHeight="1" x14ac:dyDescent="0.25">
      <c r="D50" s="677"/>
      <c r="E50" s="678"/>
      <c r="F50" s="678"/>
      <c r="G50" s="678"/>
      <c r="H50" s="678"/>
      <c r="I50" s="678"/>
      <c r="J50" s="678"/>
      <c r="K50" s="678"/>
      <c r="L50" s="678"/>
      <c r="M50" s="679"/>
    </row>
    <row r="51" spans="4:13" ht="15" customHeight="1" x14ac:dyDescent="0.25">
      <c r="D51" s="649" t="s">
        <v>86</v>
      </c>
      <c r="E51" s="650" t="s">
        <v>282</v>
      </c>
      <c r="F51" s="650"/>
      <c r="G51" s="650"/>
      <c r="H51" s="650"/>
      <c r="I51" s="650"/>
      <c r="J51" s="650"/>
      <c r="K51" s="650"/>
      <c r="L51" s="650"/>
      <c r="M51" s="651"/>
    </row>
    <row r="52" spans="4:13" ht="15" customHeight="1" x14ac:dyDescent="0.25">
      <c r="D52" s="649"/>
      <c r="E52" s="650"/>
      <c r="F52" s="650"/>
      <c r="G52" s="650"/>
      <c r="H52" s="650"/>
      <c r="I52" s="650"/>
      <c r="J52" s="650"/>
      <c r="K52" s="650"/>
      <c r="L52" s="650"/>
      <c r="M52" s="651"/>
    </row>
    <row r="53" spans="4:13" ht="17.25" customHeight="1" x14ac:dyDescent="0.25">
      <c r="D53" s="649"/>
      <c r="E53" s="650"/>
      <c r="F53" s="650"/>
      <c r="G53" s="650"/>
      <c r="H53" s="650"/>
      <c r="I53" s="650"/>
      <c r="J53" s="650"/>
      <c r="K53" s="650"/>
      <c r="L53" s="650"/>
      <c r="M53" s="651"/>
    </row>
    <row r="54" spans="4:13" ht="7.5" customHeight="1" x14ac:dyDescent="0.25">
      <c r="D54" s="677"/>
      <c r="E54" s="678"/>
      <c r="F54" s="678"/>
      <c r="G54" s="678"/>
      <c r="H54" s="678"/>
      <c r="I54" s="678"/>
      <c r="J54" s="678"/>
      <c r="K54" s="678"/>
      <c r="L54" s="678"/>
      <c r="M54" s="679"/>
    </row>
    <row r="55" spans="4:13" ht="15" customHeight="1" x14ac:dyDescent="0.25">
      <c r="D55" s="649" t="s">
        <v>87</v>
      </c>
      <c r="E55" s="650" t="s">
        <v>270</v>
      </c>
      <c r="F55" s="650"/>
      <c r="G55" s="650"/>
      <c r="H55" s="650"/>
      <c r="I55" s="650"/>
      <c r="J55" s="650"/>
      <c r="K55" s="650"/>
      <c r="L55" s="650"/>
      <c r="M55" s="651"/>
    </row>
    <row r="56" spans="4:13" ht="15" customHeight="1" x14ac:dyDescent="0.25">
      <c r="D56" s="649"/>
      <c r="E56" s="650"/>
      <c r="F56" s="650"/>
      <c r="G56" s="650"/>
      <c r="H56" s="650"/>
      <c r="I56" s="650"/>
      <c r="J56" s="650"/>
      <c r="K56" s="650"/>
      <c r="L56" s="650"/>
      <c r="M56" s="651"/>
    </row>
    <row r="57" spans="4:13" ht="15" customHeight="1" x14ac:dyDescent="0.25">
      <c r="D57" s="649"/>
      <c r="E57" s="650"/>
      <c r="F57" s="650"/>
      <c r="G57" s="650"/>
      <c r="H57" s="650"/>
      <c r="I57" s="650"/>
      <c r="J57" s="650"/>
      <c r="K57" s="650"/>
      <c r="L57" s="650"/>
      <c r="M57" s="651"/>
    </row>
    <row r="58" spans="4:13" ht="7.5" customHeight="1" x14ac:dyDescent="0.25">
      <c r="D58" s="677"/>
      <c r="E58" s="678"/>
      <c r="F58" s="678"/>
      <c r="G58" s="678"/>
      <c r="H58" s="678"/>
      <c r="I58" s="678"/>
      <c r="J58" s="678"/>
      <c r="K58" s="678"/>
      <c r="L58" s="678"/>
      <c r="M58" s="679"/>
    </row>
    <row r="59" spans="4:13" ht="15" customHeight="1" x14ac:dyDescent="0.25">
      <c r="D59" s="649" t="s">
        <v>90</v>
      </c>
      <c r="E59" s="650" t="s">
        <v>271</v>
      </c>
      <c r="F59" s="650"/>
      <c r="G59" s="650"/>
      <c r="H59" s="650"/>
      <c r="I59" s="650"/>
      <c r="J59" s="650"/>
      <c r="K59" s="650"/>
      <c r="L59" s="650"/>
      <c r="M59" s="651"/>
    </row>
    <row r="60" spans="4:13" ht="15" customHeight="1" x14ac:dyDescent="0.25">
      <c r="D60" s="649"/>
      <c r="E60" s="650"/>
      <c r="F60" s="650"/>
      <c r="G60" s="650"/>
      <c r="H60" s="650"/>
      <c r="I60" s="650"/>
      <c r="J60" s="650"/>
      <c r="K60" s="650"/>
      <c r="L60" s="650"/>
      <c r="M60" s="651"/>
    </row>
    <row r="61" spans="4:13" ht="15" customHeight="1" x14ac:dyDescent="0.25">
      <c r="D61" s="649"/>
      <c r="E61" s="650"/>
      <c r="F61" s="650"/>
      <c r="G61" s="650"/>
      <c r="H61" s="650"/>
      <c r="I61" s="650"/>
      <c r="J61" s="650"/>
      <c r="K61" s="650"/>
      <c r="L61" s="650"/>
      <c r="M61" s="651"/>
    </row>
    <row r="62" spans="4:13" ht="7.5" customHeight="1" x14ac:dyDescent="0.25">
      <c r="D62" s="677"/>
      <c r="E62" s="678"/>
      <c r="F62" s="678"/>
      <c r="G62" s="678"/>
      <c r="H62" s="678"/>
      <c r="I62" s="678"/>
      <c r="J62" s="678"/>
      <c r="K62" s="678"/>
      <c r="L62" s="678"/>
      <c r="M62" s="679"/>
    </row>
    <row r="63" spans="4:13" ht="15" customHeight="1" x14ac:dyDescent="0.25">
      <c r="D63" s="649" t="s">
        <v>111</v>
      </c>
      <c r="E63" s="650" t="s">
        <v>273</v>
      </c>
      <c r="F63" s="650"/>
      <c r="G63" s="650"/>
      <c r="H63" s="650"/>
      <c r="I63" s="650"/>
      <c r="J63" s="650"/>
      <c r="K63" s="650"/>
      <c r="L63" s="650"/>
      <c r="M63" s="651"/>
    </row>
    <row r="64" spans="4:13" ht="15" customHeight="1" x14ac:dyDescent="0.25">
      <c r="D64" s="649"/>
      <c r="E64" s="650"/>
      <c r="F64" s="650"/>
      <c r="G64" s="650"/>
      <c r="H64" s="650"/>
      <c r="I64" s="650"/>
      <c r="J64" s="650"/>
      <c r="K64" s="650"/>
      <c r="L64" s="650"/>
      <c r="M64" s="651"/>
    </row>
    <row r="65" spans="4:13" ht="21.75" customHeight="1" x14ac:dyDescent="0.25">
      <c r="D65" s="649"/>
      <c r="E65" s="650"/>
      <c r="F65" s="650"/>
      <c r="G65" s="650"/>
      <c r="H65" s="650"/>
      <c r="I65" s="650"/>
      <c r="J65" s="650"/>
      <c r="K65" s="650"/>
      <c r="L65" s="650"/>
      <c r="M65" s="651"/>
    </row>
    <row r="66" spans="4:13" ht="7.5" customHeight="1" x14ac:dyDescent="0.25">
      <c r="D66" s="677"/>
      <c r="E66" s="678"/>
      <c r="F66" s="678"/>
      <c r="G66" s="678"/>
      <c r="H66" s="678"/>
      <c r="I66" s="678"/>
      <c r="J66" s="678"/>
      <c r="K66" s="678"/>
      <c r="L66" s="678"/>
      <c r="M66" s="679"/>
    </row>
    <row r="67" spans="4:13" ht="15" customHeight="1" x14ac:dyDescent="0.25">
      <c r="D67" s="649" t="s">
        <v>112</v>
      </c>
      <c r="E67" s="650" t="s">
        <v>274</v>
      </c>
      <c r="F67" s="650"/>
      <c r="G67" s="650"/>
      <c r="H67" s="650"/>
      <c r="I67" s="650"/>
      <c r="J67" s="650"/>
      <c r="K67" s="650"/>
      <c r="L67" s="650"/>
      <c r="M67" s="651"/>
    </row>
    <row r="68" spans="4:13" ht="15" customHeight="1" x14ac:dyDescent="0.25">
      <c r="D68" s="649"/>
      <c r="E68" s="650"/>
      <c r="F68" s="650"/>
      <c r="G68" s="650"/>
      <c r="H68" s="650"/>
      <c r="I68" s="650"/>
      <c r="J68" s="650"/>
      <c r="K68" s="650"/>
      <c r="L68" s="650"/>
      <c r="M68" s="651"/>
    </row>
    <row r="69" spans="4:13" ht="38.25" customHeight="1" x14ac:dyDescent="0.25">
      <c r="D69" s="649"/>
      <c r="E69" s="650"/>
      <c r="F69" s="650"/>
      <c r="G69" s="650"/>
      <c r="H69" s="650"/>
      <c r="I69" s="650"/>
      <c r="J69" s="650"/>
      <c r="K69" s="650"/>
      <c r="L69" s="650"/>
      <c r="M69" s="651"/>
    </row>
    <row r="70" spans="4:13" ht="7.5" customHeight="1" x14ac:dyDescent="0.25">
      <c r="D70" s="677"/>
      <c r="E70" s="678"/>
      <c r="F70" s="678"/>
      <c r="G70" s="678"/>
      <c r="H70" s="678"/>
      <c r="I70" s="678"/>
      <c r="J70" s="678"/>
      <c r="K70" s="678"/>
      <c r="L70" s="678"/>
      <c r="M70" s="679"/>
    </row>
    <row r="71" spans="4:13" ht="15" customHeight="1" x14ac:dyDescent="0.25">
      <c r="D71" s="649" t="s">
        <v>275</v>
      </c>
      <c r="E71" s="650" t="s">
        <v>276</v>
      </c>
      <c r="F71" s="650"/>
      <c r="G71" s="650"/>
      <c r="H71" s="650"/>
      <c r="I71" s="650"/>
      <c r="J71" s="650"/>
      <c r="K71" s="650"/>
      <c r="L71" s="650"/>
      <c r="M71" s="651"/>
    </row>
    <row r="72" spans="4:13" ht="15" customHeight="1" x14ac:dyDescent="0.25">
      <c r="D72" s="649"/>
      <c r="E72" s="650"/>
      <c r="F72" s="650"/>
      <c r="G72" s="650"/>
      <c r="H72" s="650"/>
      <c r="I72" s="650"/>
      <c r="J72" s="650"/>
      <c r="K72" s="650"/>
      <c r="L72" s="650"/>
      <c r="M72" s="651"/>
    </row>
    <row r="73" spans="4:13" ht="19.5" customHeight="1" x14ac:dyDescent="0.25">
      <c r="D73" s="649"/>
      <c r="E73" s="650"/>
      <c r="F73" s="650"/>
      <c r="G73" s="650"/>
      <c r="H73" s="650"/>
      <c r="I73" s="650"/>
      <c r="J73" s="650"/>
      <c r="K73" s="650"/>
      <c r="L73" s="650"/>
      <c r="M73" s="651"/>
    </row>
    <row r="74" spans="4:13" ht="15" customHeight="1" x14ac:dyDescent="0.25">
      <c r="D74" s="348"/>
      <c r="E74" s="349"/>
      <c r="F74" s="349"/>
      <c r="G74" s="349"/>
      <c r="H74" s="349"/>
      <c r="I74" s="349"/>
      <c r="J74" s="349"/>
      <c r="K74" s="349"/>
      <c r="L74" s="349"/>
      <c r="M74" s="350"/>
    </row>
    <row r="75" spans="4:13" ht="15" customHeight="1" x14ac:dyDescent="0.25"/>
    <row r="76" spans="4:13" ht="15" customHeight="1" x14ac:dyDescent="0.25"/>
  </sheetData>
  <sheetProtection sheet="1" objects="1" scenarios="1" formatCells="0" insertColumns="0" insertRows="0" selectLockedCells="1"/>
  <mergeCells count="55">
    <mergeCell ref="D67:D69"/>
    <mergeCell ref="E67:M69"/>
    <mergeCell ref="D71:D73"/>
    <mergeCell ref="E71:M73"/>
    <mergeCell ref="D29:M29"/>
    <mergeCell ref="D70:M70"/>
    <mergeCell ref="D66:M66"/>
    <mergeCell ref="D62:M62"/>
    <mergeCell ref="D58:M58"/>
    <mergeCell ref="D54:M54"/>
    <mergeCell ref="D50:M50"/>
    <mergeCell ref="D46:M46"/>
    <mergeCell ref="D42:M42"/>
    <mergeCell ref="D38:M38"/>
    <mergeCell ref="D34:M34"/>
    <mergeCell ref="D30:M30"/>
    <mergeCell ref="D55:D57"/>
    <mergeCell ref="E59:M61"/>
    <mergeCell ref="E31:M33"/>
    <mergeCell ref="D59:D61"/>
    <mergeCell ref="D63:D65"/>
    <mergeCell ref="E63:M65"/>
    <mergeCell ref="D43:D45"/>
    <mergeCell ref="E47:M49"/>
    <mergeCell ref="D47:D49"/>
    <mergeCell ref="E51:M53"/>
    <mergeCell ref="D51:D53"/>
    <mergeCell ref="E55:M57"/>
    <mergeCell ref="D39:D41"/>
    <mergeCell ref="E43:M45"/>
    <mergeCell ref="E39:M41"/>
    <mergeCell ref="P22:Q22"/>
    <mergeCell ref="B6:B7"/>
    <mergeCell ref="C6:C7"/>
    <mergeCell ref="D6:D7"/>
    <mergeCell ref="E6:E7"/>
    <mergeCell ref="F6:G7"/>
    <mergeCell ref="H6:I7"/>
    <mergeCell ref="J6:J19"/>
    <mergeCell ref="K6:K7"/>
    <mergeCell ref="L6:M7"/>
    <mergeCell ref="N6:N7"/>
    <mergeCell ref="O6:O7"/>
    <mergeCell ref="B3:H3"/>
    <mergeCell ref="I3:O3"/>
    <mergeCell ref="B4:M4"/>
    <mergeCell ref="N4:O4"/>
    <mergeCell ref="B5:M5"/>
    <mergeCell ref="N5:O5"/>
    <mergeCell ref="A24:T24"/>
    <mergeCell ref="D27:M27"/>
    <mergeCell ref="D31:D33"/>
    <mergeCell ref="E35:M37"/>
    <mergeCell ref="D35:D37"/>
    <mergeCell ref="D28:M2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74"/>
  <sheetViews>
    <sheetView showGridLines="0" zoomScaleNormal="100" workbookViewId="0">
      <selection activeCell="I3" sqref="I3:O3"/>
    </sheetView>
  </sheetViews>
  <sheetFormatPr defaultColWidth="0" defaultRowHeight="15" customHeight="1" zeroHeight="1" x14ac:dyDescent="0.25"/>
  <cols>
    <col min="1" max="1" width="9.140625" style="285" customWidth="1"/>
    <col min="2" max="2" width="19.7109375" style="285" bestFit="1" customWidth="1"/>
    <col min="3" max="3" width="10.140625" style="285" bestFit="1" customWidth="1"/>
    <col min="4" max="4" width="12.5703125" style="285" customWidth="1"/>
    <col min="5" max="6" width="9.140625" style="285" customWidth="1"/>
    <col min="7" max="7" width="6.42578125" style="285" bestFit="1" customWidth="1"/>
    <col min="8" max="9" width="11.7109375" style="285" customWidth="1"/>
    <col min="10" max="10" width="4.5703125" style="285" customWidth="1"/>
    <col min="11" max="11" width="17.140625" style="285" customWidth="1"/>
    <col min="12" max="12" width="9.140625" style="285" customWidth="1"/>
    <col min="13" max="13" width="7.5703125" style="285" bestFit="1" customWidth="1"/>
    <col min="14" max="15" width="9.140625" style="285" customWidth="1"/>
    <col min="16" max="16" width="5.7109375" style="285" customWidth="1"/>
    <col min="17" max="17" width="9.42578125" style="285" customWidth="1"/>
    <col min="18" max="18" width="9.140625" style="285" customWidth="1"/>
    <col min="19" max="19" width="20.7109375" style="285" bestFit="1" customWidth="1"/>
    <col min="20" max="20" width="9.140625" style="285" customWidth="1"/>
    <col min="21" max="22" width="0" style="285" hidden="1" customWidth="1"/>
    <col min="23" max="16384" width="9.140625" style="285" hidden="1"/>
  </cols>
  <sheetData>
    <row r="1" spans="2:15" ht="15" customHeight="1" x14ac:dyDescent="0.25"/>
    <row r="2" spans="2:15" ht="15" customHeight="1" x14ac:dyDescent="0.25"/>
    <row r="3" spans="2:15" ht="17.25" x14ac:dyDescent="0.3">
      <c r="B3" s="653" t="s">
        <v>257</v>
      </c>
      <c r="C3" s="653"/>
      <c r="D3" s="653"/>
      <c r="E3" s="653"/>
      <c r="F3" s="653"/>
      <c r="G3" s="653"/>
      <c r="H3" s="653"/>
      <c r="I3" s="654"/>
      <c r="J3" s="654"/>
      <c r="K3" s="654"/>
      <c r="L3" s="654"/>
      <c r="M3" s="654"/>
      <c r="N3" s="654"/>
      <c r="O3" s="654"/>
    </row>
    <row r="4" spans="2:15" ht="17.25" x14ac:dyDescent="0.3">
      <c r="B4" s="653" t="s">
        <v>251</v>
      </c>
      <c r="C4" s="653"/>
      <c r="D4" s="653"/>
      <c r="E4" s="653"/>
      <c r="F4" s="653"/>
      <c r="G4" s="653"/>
      <c r="H4" s="653"/>
      <c r="I4" s="653"/>
      <c r="J4" s="653"/>
      <c r="K4" s="653"/>
      <c r="L4" s="653"/>
      <c r="M4" s="653"/>
      <c r="N4" s="655"/>
      <c r="O4" s="656"/>
    </row>
    <row r="5" spans="2:15" ht="17.25" x14ac:dyDescent="0.3">
      <c r="B5" s="653" t="s">
        <v>252</v>
      </c>
      <c r="C5" s="653"/>
      <c r="D5" s="653"/>
      <c r="E5" s="653"/>
      <c r="F5" s="653"/>
      <c r="G5" s="653"/>
      <c r="H5" s="653"/>
      <c r="I5" s="653"/>
      <c r="J5" s="653"/>
      <c r="K5" s="653"/>
      <c r="L5" s="653"/>
      <c r="M5" s="653"/>
      <c r="N5" s="655"/>
      <c r="O5" s="656"/>
    </row>
    <row r="6" spans="2:15" ht="15" customHeight="1" x14ac:dyDescent="0.25">
      <c r="B6" s="659" t="s">
        <v>228</v>
      </c>
      <c r="C6" s="661" t="s">
        <v>185</v>
      </c>
      <c r="D6" s="661" t="s">
        <v>186</v>
      </c>
      <c r="E6" s="661" t="s">
        <v>187</v>
      </c>
      <c r="F6" s="663" t="s">
        <v>188</v>
      </c>
      <c r="G6" s="664"/>
      <c r="H6" s="663" t="s">
        <v>189</v>
      </c>
      <c r="I6" s="664"/>
      <c r="J6" s="667"/>
      <c r="K6" s="661" t="s">
        <v>250</v>
      </c>
      <c r="L6" s="662" t="s">
        <v>192</v>
      </c>
      <c r="M6" s="662"/>
      <c r="N6" s="662" t="s">
        <v>190</v>
      </c>
      <c r="O6" s="662" t="s">
        <v>191</v>
      </c>
    </row>
    <row r="7" spans="2:15" ht="89.25" customHeight="1" x14ac:dyDescent="0.25">
      <c r="B7" s="660"/>
      <c r="C7" s="662"/>
      <c r="D7" s="662"/>
      <c r="E7" s="662"/>
      <c r="F7" s="665"/>
      <c r="G7" s="666"/>
      <c r="H7" s="665"/>
      <c r="I7" s="666"/>
      <c r="J7" s="667"/>
      <c r="K7" s="662"/>
      <c r="L7" s="668"/>
      <c r="M7" s="668"/>
      <c r="N7" s="668"/>
      <c r="O7" s="668"/>
    </row>
    <row r="8" spans="2:15" x14ac:dyDescent="0.25">
      <c r="B8" s="105"/>
      <c r="C8" s="105"/>
      <c r="D8" s="219"/>
      <c r="E8" s="106"/>
      <c r="F8" s="219"/>
      <c r="G8" s="105"/>
      <c r="H8" s="209">
        <f>IFERROR(E8/F8,0)</f>
        <v>0</v>
      </c>
      <c r="I8" s="230">
        <f>$G$8</f>
        <v>0</v>
      </c>
      <c r="J8" s="667"/>
      <c r="K8" s="208"/>
      <c r="L8" s="105"/>
      <c r="M8" s="230">
        <f>$G$8</f>
        <v>0</v>
      </c>
      <c r="N8" s="210">
        <f>H8*L8</f>
        <v>0</v>
      </c>
      <c r="O8" s="210">
        <f>IFERROR(N8/$N$5,0)</f>
        <v>0</v>
      </c>
    </row>
    <row r="9" spans="2:15" x14ac:dyDescent="0.25">
      <c r="B9" s="105"/>
      <c r="C9" s="227"/>
      <c r="D9" s="228"/>
      <c r="E9" s="221"/>
      <c r="F9" s="228"/>
      <c r="G9" s="208"/>
      <c r="H9" s="209">
        <f t="shared" ref="H9:H19" si="0">IFERROR(E9/F9,0)</f>
        <v>0</v>
      </c>
      <c r="I9" s="230">
        <f>$G$9</f>
        <v>0</v>
      </c>
      <c r="J9" s="667"/>
      <c r="K9" s="219"/>
      <c r="L9" s="229"/>
      <c r="M9" s="230">
        <f>$G$9</f>
        <v>0</v>
      </c>
      <c r="N9" s="210">
        <f t="shared" ref="N9:N19" si="1">H9*L9</f>
        <v>0</v>
      </c>
      <c r="O9" s="210">
        <f t="shared" ref="O9:O19" si="2">IFERROR(N9/$N$5,0)</f>
        <v>0</v>
      </c>
    </row>
    <row r="10" spans="2:15" x14ac:dyDescent="0.25">
      <c r="B10" s="105"/>
      <c r="C10" s="227"/>
      <c r="D10" s="228"/>
      <c r="E10" s="221"/>
      <c r="F10" s="228"/>
      <c r="G10" s="208"/>
      <c r="H10" s="209">
        <f t="shared" si="0"/>
        <v>0</v>
      </c>
      <c r="I10" s="230">
        <f>$G$10</f>
        <v>0</v>
      </c>
      <c r="J10" s="667"/>
      <c r="K10" s="219"/>
      <c r="L10" s="229"/>
      <c r="M10" s="230">
        <f>$G$10</f>
        <v>0</v>
      </c>
      <c r="N10" s="210">
        <f t="shared" si="1"/>
        <v>0</v>
      </c>
      <c r="O10" s="210">
        <f t="shared" si="2"/>
        <v>0</v>
      </c>
    </row>
    <row r="11" spans="2:15" x14ac:dyDescent="0.25">
      <c r="B11" s="105"/>
      <c r="C11" s="227"/>
      <c r="D11" s="228"/>
      <c r="E11" s="221"/>
      <c r="F11" s="228"/>
      <c r="G11" s="208"/>
      <c r="H11" s="209">
        <f t="shared" si="0"/>
        <v>0</v>
      </c>
      <c r="I11" s="230">
        <f>$G$11</f>
        <v>0</v>
      </c>
      <c r="J11" s="667"/>
      <c r="K11" s="219"/>
      <c r="L11" s="229"/>
      <c r="M11" s="230">
        <f>$G$11</f>
        <v>0</v>
      </c>
      <c r="N11" s="210">
        <f t="shared" si="1"/>
        <v>0</v>
      </c>
      <c r="O11" s="210">
        <f t="shared" si="2"/>
        <v>0</v>
      </c>
    </row>
    <row r="12" spans="2:15" x14ac:dyDescent="0.25">
      <c r="B12" s="105"/>
      <c r="C12" s="227"/>
      <c r="D12" s="228"/>
      <c r="E12" s="221"/>
      <c r="F12" s="228"/>
      <c r="G12" s="208"/>
      <c r="H12" s="209">
        <f t="shared" si="0"/>
        <v>0</v>
      </c>
      <c r="I12" s="230">
        <f>$G$12</f>
        <v>0</v>
      </c>
      <c r="J12" s="667"/>
      <c r="K12" s="219"/>
      <c r="L12" s="229"/>
      <c r="M12" s="230">
        <f>$G$12</f>
        <v>0</v>
      </c>
      <c r="N12" s="210">
        <f t="shared" si="1"/>
        <v>0</v>
      </c>
      <c r="O12" s="210">
        <f t="shared" si="2"/>
        <v>0</v>
      </c>
    </row>
    <row r="13" spans="2:15" x14ac:dyDescent="0.25">
      <c r="B13" s="105"/>
      <c r="C13" s="227"/>
      <c r="D13" s="228"/>
      <c r="E13" s="221"/>
      <c r="F13" s="228"/>
      <c r="G13" s="208"/>
      <c r="H13" s="209">
        <f t="shared" si="0"/>
        <v>0</v>
      </c>
      <c r="I13" s="230">
        <f>$G$13</f>
        <v>0</v>
      </c>
      <c r="J13" s="667"/>
      <c r="K13" s="219"/>
      <c r="L13" s="229"/>
      <c r="M13" s="230">
        <f>$G$13</f>
        <v>0</v>
      </c>
      <c r="N13" s="210">
        <f t="shared" si="1"/>
        <v>0</v>
      </c>
      <c r="O13" s="210">
        <f t="shared" si="2"/>
        <v>0</v>
      </c>
    </row>
    <row r="14" spans="2:15" x14ac:dyDescent="0.25">
      <c r="B14" s="105"/>
      <c r="C14" s="227"/>
      <c r="D14" s="228"/>
      <c r="E14" s="221"/>
      <c r="F14" s="228"/>
      <c r="G14" s="208"/>
      <c r="H14" s="209">
        <f t="shared" si="0"/>
        <v>0</v>
      </c>
      <c r="I14" s="230">
        <f>$G$14</f>
        <v>0</v>
      </c>
      <c r="J14" s="667"/>
      <c r="K14" s="219"/>
      <c r="L14" s="229"/>
      <c r="M14" s="230">
        <f>$G$14</f>
        <v>0</v>
      </c>
      <c r="N14" s="210">
        <f t="shared" si="1"/>
        <v>0</v>
      </c>
      <c r="O14" s="210">
        <f t="shared" si="2"/>
        <v>0</v>
      </c>
    </row>
    <row r="15" spans="2:15" x14ac:dyDescent="0.25">
      <c r="B15" s="105"/>
      <c r="C15" s="227"/>
      <c r="D15" s="228"/>
      <c r="E15" s="221"/>
      <c r="F15" s="228"/>
      <c r="G15" s="208"/>
      <c r="H15" s="209">
        <f t="shared" si="0"/>
        <v>0</v>
      </c>
      <c r="I15" s="230">
        <f>$G$15</f>
        <v>0</v>
      </c>
      <c r="J15" s="667"/>
      <c r="K15" s="219"/>
      <c r="L15" s="229"/>
      <c r="M15" s="230">
        <f>$G$15</f>
        <v>0</v>
      </c>
      <c r="N15" s="210">
        <f t="shared" si="1"/>
        <v>0</v>
      </c>
      <c r="O15" s="210">
        <f t="shared" si="2"/>
        <v>0</v>
      </c>
    </row>
    <row r="16" spans="2:15" x14ac:dyDescent="0.25">
      <c r="B16" s="105"/>
      <c r="C16" s="227"/>
      <c r="D16" s="228"/>
      <c r="E16" s="221"/>
      <c r="F16" s="228"/>
      <c r="G16" s="208"/>
      <c r="H16" s="209">
        <f t="shared" si="0"/>
        <v>0</v>
      </c>
      <c r="I16" s="230">
        <f>$G$16</f>
        <v>0</v>
      </c>
      <c r="J16" s="667"/>
      <c r="K16" s="219"/>
      <c r="L16" s="229"/>
      <c r="M16" s="230">
        <f>$G$16</f>
        <v>0</v>
      </c>
      <c r="N16" s="210">
        <f t="shared" si="1"/>
        <v>0</v>
      </c>
      <c r="O16" s="210">
        <f t="shared" si="2"/>
        <v>0</v>
      </c>
    </row>
    <row r="17" spans="1:20" x14ac:dyDescent="0.25">
      <c r="B17" s="105"/>
      <c r="C17" s="227"/>
      <c r="D17" s="228"/>
      <c r="E17" s="221"/>
      <c r="F17" s="228"/>
      <c r="G17" s="208"/>
      <c r="H17" s="209">
        <f t="shared" si="0"/>
        <v>0</v>
      </c>
      <c r="I17" s="230">
        <f>$G$17</f>
        <v>0</v>
      </c>
      <c r="J17" s="667"/>
      <c r="K17" s="219"/>
      <c r="L17" s="229"/>
      <c r="M17" s="230">
        <f>$G$17</f>
        <v>0</v>
      </c>
      <c r="N17" s="210">
        <f t="shared" si="1"/>
        <v>0</v>
      </c>
      <c r="O17" s="210">
        <f t="shared" si="2"/>
        <v>0</v>
      </c>
    </row>
    <row r="18" spans="1:20" x14ac:dyDescent="0.25">
      <c r="B18" s="105"/>
      <c r="C18" s="227"/>
      <c r="D18" s="228"/>
      <c r="E18" s="221"/>
      <c r="F18" s="228"/>
      <c r="G18" s="208"/>
      <c r="H18" s="209">
        <f t="shared" si="0"/>
        <v>0</v>
      </c>
      <c r="I18" s="230">
        <f>$G$18</f>
        <v>0</v>
      </c>
      <c r="J18" s="667"/>
      <c r="K18" s="219"/>
      <c r="L18" s="229"/>
      <c r="M18" s="230">
        <f>$G$18</f>
        <v>0</v>
      </c>
      <c r="N18" s="210">
        <f t="shared" si="1"/>
        <v>0</v>
      </c>
      <c r="O18" s="210">
        <f t="shared" si="2"/>
        <v>0</v>
      </c>
    </row>
    <row r="19" spans="1:20" x14ac:dyDescent="0.25">
      <c r="B19" s="105"/>
      <c r="C19" s="227"/>
      <c r="D19" s="228"/>
      <c r="E19" s="221"/>
      <c r="F19" s="228"/>
      <c r="G19" s="208"/>
      <c r="H19" s="209">
        <f t="shared" si="0"/>
        <v>0</v>
      </c>
      <c r="I19" s="230">
        <f>$G$19</f>
        <v>0</v>
      </c>
      <c r="J19" s="667"/>
      <c r="K19" s="219"/>
      <c r="L19" s="229"/>
      <c r="M19" s="230">
        <f>$G$19</f>
        <v>0</v>
      </c>
      <c r="N19" s="210">
        <f t="shared" si="1"/>
        <v>0</v>
      </c>
      <c r="O19" s="210">
        <f t="shared" si="2"/>
        <v>0</v>
      </c>
    </row>
    <row r="20" spans="1:20" s="342" customFormat="1" x14ac:dyDescent="0.25">
      <c r="B20" s="302"/>
      <c r="C20" s="302"/>
      <c r="D20" s="343"/>
      <c r="E20" s="344"/>
      <c r="F20" s="343"/>
      <c r="G20" s="302"/>
      <c r="H20" s="345"/>
      <c r="I20" s="345"/>
      <c r="J20" s="343"/>
      <c r="K20" s="302"/>
      <c r="L20" s="302"/>
      <c r="M20" s="345"/>
      <c r="N20" s="346"/>
      <c r="O20" s="346"/>
    </row>
    <row r="21" spans="1:20" ht="17.25" x14ac:dyDescent="0.3">
      <c r="O21" s="151">
        <f>SUM(O8:O19)</f>
        <v>0</v>
      </c>
      <c r="P21" s="211" t="s">
        <v>254</v>
      </c>
      <c r="Q21" s="212">
        <f>$N$4</f>
        <v>0</v>
      </c>
      <c r="R21" s="213" t="s">
        <v>256</v>
      </c>
      <c r="S21" s="347" t="s">
        <v>281</v>
      </c>
    </row>
    <row r="22" spans="1:20" ht="17.25" x14ac:dyDescent="0.3">
      <c r="O22" s="151">
        <f>O21*N5</f>
        <v>0</v>
      </c>
      <c r="P22" s="657" t="s">
        <v>255</v>
      </c>
      <c r="Q22" s="658"/>
      <c r="R22" s="214">
        <f>$N$5</f>
        <v>0</v>
      </c>
    </row>
    <row r="23" spans="1:20" ht="15" customHeight="1" x14ac:dyDescent="0.25"/>
    <row r="24" spans="1:20" ht="15" customHeight="1" x14ac:dyDescent="0.25">
      <c r="A24" s="680"/>
      <c r="B24" s="680"/>
      <c r="C24" s="680"/>
      <c r="D24" s="680"/>
      <c r="E24" s="680"/>
      <c r="F24" s="680"/>
      <c r="G24" s="680"/>
      <c r="H24" s="680"/>
      <c r="I24" s="680"/>
      <c r="J24" s="680"/>
      <c r="K24" s="680"/>
      <c r="L24" s="680"/>
      <c r="M24" s="680"/>
      <c r="N24" s="680"/>
      <c r="O24" s="680"/>
      <c r="P24" s="680"/>
      <c r="Q24" s="680"/>
      <c r="R24" s="680"/>
      <c r="S24" s="680"/>
      <c r="T24" s="680"/>
    </row>
    <row r="27" spans="1:20" ht="23.25" hidden="1" customHeight="1" x14ac:dyDescent="0.35">
      <c r="D27" s="646" t="s">
        <v>265</v>
      </c>
      <c r="E27" s="647"/>
      <c r="F27" s="647"/>
      <c r="G27" s="647"/>
      <c r="H27" s="647"/>
      <c r="I27" s="647"/>
      <c r="J27" s="647"/>
      <c r="K27" s="647"/>
      <c r="L27" s="647"/>
      <c r="M27" s="648"/>
    </row>
    <row r="28" spans="1:20" ht="15" hidden="1" customHeight="1" x14ac:dyDescent="0.25">
      <c r="D28" s="517"/>
      <c r="E28" s="518"/>
      <c r="F28" s="518"/>
      <c r="G28" s="518"/>
      <c r="H28" s="518"/>
      <c r="I28" s="518"/>
      <c r="J28" s="518"/>
      <c r="K28" s="518"/>
      <c r="L28" s="518"/>
      <c r="M28" s="652"/>
    </row>
    <row r="29" spans="1:20" ht="15" hidden="1" customHeight="1" x14ac:dyDescent="0.3">
      <c r="D29" s="674" t="s">
        <v>277</v>
      </c>
      <c r="E29" s="675"/>
      <c r="F29" s="675"/>
      <c r="G29" s="675"/>
      <c r="H29" s="675"/>
      <c r="I29" s="675"/>
      <c r="J29" s="675"/>
      <c r="K29" s="675"/>
      <c r="L29" s="675"/>
      <c r="M29" s="676"/>
    </row>
    <row r="30" spans="1:20" ht="15" hidden="1" customHeight="1" x14ac:dyDescent="0.25">
      <c r="D30" s="517"/>
      <c r="E30" s="518"/>
      <c r="F30" s="518"/>
      <c r="G30" s="518"/>
      <c r="H30" s="518"/>
      <c r="I30" s="518"/>
      <c r="J30" s="518"/>
      <c r="K30" s="518"/>
      <c r="L30" s="518"/>
      <c r="M30" s="652"/>
    </row>
    <row r="31" spans="1:20" ht="15" hidden="1" customHeight="1" x14ac:dyDescent="0.25">
      <c r="D31" s="649" t="s">
        <v>54</v>
      </c>
      <c r="E31" s="669" t="s">
        <v>272</v>
      </c>
      <c r="F31" s="670"/>
      <c r="G31" s="670"/>
      <c r="H31" s="670"/>
      <c r="I31" s="670"/>
      <c r="J31" s="670"/>
      <c r="K31" s="670"/>
      <c r="L31" s="670"/>
      <c r="M31" s="671"/>
    </row>
    <row r="32" spans="1:20" ht="15" hidden="1" customHeight="1" x14ac:dyDescent="0.25">
      <c r="D32" s="649"/>
      <c r="E32" s="670"/>
      <c r="F32" s="670"/>
      <c r="G32" s="670"/>
      <c r="H32" s="670"/>
      <c r="I32" s="670"/>
      <c r="J32" s="670"/>
      <c r="K32" s="670"/>
      <c r="L32" s="670"/>
      <c r="M32" s="671"/>
    </row>
    <row r="33" spans="4:13" ht="15" hidden="1" customHeight="1" x14ac:dyDescent="0.25">
      <c r="D33" s="649"/>
      <c r="E33" s="670"/>
      <c r="F33" s="670"/>
      <c r="G33" s="670"/>
      <c r="H33" s="670"/>
      <c r="I33" s="670"/>
      <c r="J33" s="670"/>
      <c r="K33" s="670"/>
      <c r="L33" s="670"/>
      <c r="M33" s="671"/>
    </row>
    <row r="34" spans="4:13" ht="7.5" hidden="1" customHeight="1" x14ac:dyDescent="0.25">
      <c r="D34" s="677"/>
      <c r="E34" s="678"/>
      <c r="F34" s="678"/>
      <c r="G34" s="678"/>
      <c r="H34" s="678"/>
      <c r="I34" s="678"/>
      <c r="J34" s="678"/>
      <c r="K34" s="678"/>
      <c r="L34" s="678"/>
      <c r="M34" s="679"/>
    </row>
    <row r="35" spans="4:13" ht="15" hidden="1" customHeight="1" x14ac:dyDescent="0.25">
      <c r="D35" s="649" t="s">
        <v>55</v>
      </c>
      <c r="E35" s="650" t="s">
        <v>266</v>
      </c>
      <c r="F35" s="650"/>
      <c r="G35" s="650"/>
      <c r="H35" s="650"/>
      <c r="I35" s="650"/>
      <c r="J35" s="650"/>
      <c r="K35" s="650"/>
      <c r="L35" s="650"/>
      <c r="M35" s="651"/>
    </row>
    <row r="36" spans="4:13" ht="15" hidden="1" customHeight="1" x14ac:dyDescent="0.25">
      <c r="D36" s="649"/>
      <c r="E36" s="650"/>
      <c r="F36" s="650"/>
      <c r="G36" s="650"/>
      <c r="H36" s="650"/>
      <c r="I36" s="650"/>
      <c r="J36" s="650"/>
      <c r="K36" s="650"/>
      <c r="L36" s="650"/>
      <c r="M36" s="651"/>
    </row>
    <row r="37" spans="4:13" ht="15" hidden="1" customHeight="1" x14ac:dyDescent="0.25">
      <c r="D37" s="649"/>
      <c r="E37" s="650"/>
      <c r="F37" s="650"/>
      <c r="G37" s="650"/>
      <c r="H37" s="650"/>
      <c r="I37" s="650"/>
      <c r="J37" s="650"/>
      <c r="K37" s="650"/>
      <c r="L37" s="650"/>
      <c r="M37" s="651"/>
    </row>
    <row r="38" spans="4:13" ht="7.5" hidden="1" customHeight="1" x14ac:dyDescent="0.25">
      <c r="D38" s="677"/>
      <c r="E38" s="678"/>
      <c r="F38" s="678"/>
      <c r="G38" s="678"/>
      <c r="H38" s="678"/>
      <c r="I38" s="678"/>
      <c r="J38" s="678"/>
      <c r="K38" s="678"/>
      <c r="L38" s="678"/>
      <c r="M38" s="679"/>
    </row>
    <row r="39" spans="4:13" ht="15" hidden="1" customHeight="1" x14ac:dyDescent="0.25">
      <c r="D39" s="649" t="s">
        <v>56</v>
      </c>
      <c r="E39" s="672" t="s">
        <v>268</v>
      </c>
      <c r="F39" s="672"/>
      <c r="G39" s="672"/>
      <c r="H39" s="672"/>
      <c r="I39" s="672"/>
      <c r="J39" s="672"/>
      <c r="K39" s="672"/>
      <c r="L39" s="672"/>
      <c r="M39" s="673"/>
    </row>
    <row r="40" spans="4:13" ht="15" hidden="1" customHeight="1" x14ac:dyDescent="0.25">
      <c r="D40" s="649"/>
      <c r="E40" s="672"/>
      <c r="F40" s="672"/>
      <c r="G40" s="672"/>
      <c r="H40" s="672"/>
      <c r="I40" s="672"/>
      <c r="J40" s="672"/>
      <c r="K40" s="672"/>
      <c r="L40" s="672"/>
      <c r="M40" s="673"/>
    </row>
    <row r="41" spans="4:13" ht="15" hidden="1" customHeight="1" x14ac:dyDescent="0.25">
      <c r="D41" s="649"/>
      <c r="E41" s="672"/>
      <c r="F41" s="672"/>
      <c r="G41" s="672"/>
      <c r="H41" s="672"/>
      <c r="I41" s="672"/>
      <c r="J41" s="672"/>
      <c r="K41" s="672"/>
      <c r="L41" s="672"/>
      <c r="M41" s="673"/>
    </row>
    <row r="42" spans="4:13" ht="7.5" hidden="1" customHeight="1" x14ac:dyDescent="0.25">
      <c r="D42" s="677"/>
      <c r="E42" s="678"/>
      <c r="F42" s="678"/>
      <c r="G42" s="678"/>
      <c r="H42" s="678"/>
      <c r="I42" s="678"/>
      <c r="J42" s="678"/>
      <c r="K42" s="678"/>
      <c r="L42" s="678"/>
      <c r="M42" s="679"/>
    </row>
    <row r="43" spans="4:13" ht="15" hidden="1" customHeight="1" x14ac:dyDescent="0.25">
      <c r="D43" s="649" t="s">
        <v>57</v>
      </c>
      <c r="E43" s="672" t="s">
        <v>267</v>
      </c>
      <c r="F43" s="672"/>
      <c r="G43" s="672"/>
      <c r="H43" s="672"/>
      <c r="I43" s="672"/>
      <c r="J43" s="672"/>
      <c r="K43" s="672"/>
      <c r="L43" s="672"/>
      <c r="M43" s="673"/>
    </row>
    <row r="44" spans="4:13" ht="15" hidden="1" customHeight="1" x14ac:dyDescent="0.25">
      <c r="D44" s="649"/>
      <c r="E44" s="672"/>
      <c r="F44" s="672"/>
      <c r="G44" s="672"/>
      <c r="H44" s="672"/>
      <c r="I44" s="672"/>
      <c r="J44" s="672"/>
      <c r="K44" s="672"/>
      <c r="L44" s="672"/>
      <c r="M44" s="673"/>
    </row>
    <row r="45" spans="4:13" ht="15" hidden="1" customHeight="1" x14ac:dyDescent="0.25">
      <c r="D45" s="649"/>
      <c r="E45" s="672"/>
      <c r="F45" s="672"/>
      <c r="G45" s="672"/>
      <c r="H45" s="672"/>
      <c r="I45" s="672"/>
      <c r="J45" s="672"/>
      <c r="K45" s="672"/>
      <c r="L45" s="672"/>
      <c r="M45" s="673"/>
    </row>
    <row r="46" spans="4:13" ht="7.5" hidden="1" customHeight="1" x14ac:dyDescent="0.25">
      <c r="D46" s="677"/>
      <c r="E46" s="678"/>
      <c r="F46" s="678"/>
      <c r="G46" s="678"/>
      <c r="H46" s="678"/>
      <c r="I46" s="678"/>
      <c r="J46" s="678"/>
      <c r="K46" s="678"/>
      <c r="L46" s="678"/>
      <c r="M46" s="679"/>
    </row>
    <row r="47" spans="4:13" ht="15" hidden="1" customHeight="1" x14ac:dyDescent="0.25">
      <c r="D47" s="649" t="s">
        <v>58</v>
      </c>
      <c r="E47" s="672" t="s">
        <v>269</v>
      </c>
      <c r="F47" s="672"/>
      <c r="G47" s="672"/>
      <c r="H47" s="672"/>
      <c r="I47" s="672"/>
      <c r="J47" s="672"/>
      <c r="K47" s="672"/>
      <c r="L47" s="672"/>
      <c r="M47" s="673"/>
    </row>
    <row r="48" spans="4:13" ht="15" hidden="1" customHeight="1" x14ac:dyDescent="0.25">
      <c r="D48" s="649"/>
      <c r="E48" s="672"/>
      <c r="F48" s="672"/>
      <c r="G48" s="672"/>
      <c r="H48" s="672"/>
      <c r="I48" s="672"/>
      <c r="J48" s="672"/>
      <c r="K48" s="672"/>
      <c r="L48" s="672"/>
      <c r="M48" s="673"/>
    </row>
    <row r="49" spans="4:13" ht="15" hidden="1" customHeight="1" x14ac:dyDescent="0.25">
      <c r="D49" s="649"/>
      <c r="E49" s="672"/>
      <c r="F49" s="672"/>
      <c r="G49" s="672"/>
      <c r="H49" s="672"/>
      <c r="I49" s="672"/>
      <c r="J49" s="672"/>
      <c r="K49" s="672"/>
      <c r="L49" s="672"/>
      <c r="M49" s="673"/>
    </row>
    <row r="50" spans="4:13" ht="7.5" hidden="1" customHeight="1" x14ac:dyDescent="0.25">
      <c r="D50" s="677"/>
      <c r="E50" s="678"/>
      <c r="F50" s="678"/>
      <c r="G50" s="678"/>
      <c r="H50" s="678"/>
      <c r="I50" s="678"/>
      <c r="J50" s="678"/>
      <c r="K50" s="678"/>
      <c r="L50" s="678"/>
      <c r="M50" s="679"/>
    </row>
    <row r="51" spans="4:13" ht="15" hidden="1" customHeight="1" x14ac:dyDescent="0.25">
      <c r="D51" s="649" t="s">
        <v>86</v>
      </c>
      <c r="E51" s="650" t="s">
        <v>282</v>
      </c>
      <c r="F51" s="650"/>
      <c r="G51" s="650"/>
      <c r="H51" s="650"/>
      <c r="I51" s="650"/>
      <c r="J51" s="650"/>
      <c r="K51" s="650"/>
      <c r="L51" s="650"/>
      <c r="M51" s="651"/>
    </row>
    <row r="52" spans="4:13" ht="15" hidden="1" customHeight="1" x14ac:dyDescent="0.25">
      <c r="D52" s="649"/>
      <c r="E52" s="650"/>
      <c r="F52" s="650"/>
      <c r="G52" s="650"/>
      <c r="H52" s="650"/>
      <c r="I52" s="650"/>
      <c r="J52" s="650"/>
      <c r="K52" s="650"/>
      <c r="L52" s="650"/>
      <c r="M52" s="651"/>
    </row>
    <row r="53" spans="4:13" ht="17.25" hidden="1" customHeight="1" x14ac:dyDescent="0.25">
      <c r="D53" s="649"/>
      <c r="E53" s="650"/>
      <c r="F53" s="650"/>
      <c r="G53" s="650"/>
      <c r="H53" s="650"/>
      <c r="I53" s="650"/>
      <c r="J53" s="650"/>
      <c r="K53" s="650"/>
      <c r="L53" s="650"/>
      <c r="M53" s="651"/>
    </row>
    <row r="54" spans="4:13" ht="7.5" hidden="1" customHeight="1" x14ac:dyDescent="0.25">
      <c r="D54" s="677"/>
      <c r="E54" s="678"/>
      <c r="F54" s="678"/>
      <c r="G54" s="678"/>
      <c r="H54" s="678"/>
      <c r="I54" s="678"/>
      <c r="J54" s="678"/>
      <c r="K54" s="678"/>
      <c r="L54" s="678"/>
      <c r="M54" s="679"/>
    </row>
    <row r="55" spans="4:13" ht="15" hidden="1" customHeight="1" x14ac:dyDescent="0.25">
      <c r="D55" s="649" t="s">
        <v>87</v>
      </c>
      <c r="E55" s="650" t="s">
        <v>270</v>
      </c>
      <c r="F55" s="650"/>
      <c r="G55" s="650"/>
      <c r="H55" s="650"/>
      <c r="I55" s="650"/>
      <c r="J55" s="650"/>
      <c r="K55" s="650"/>
      <c r="L55" s="650"/>
      <c r="M55" s="651"/>
    </row>
    <row r="56" spans="4:13" ht="15" hidden="1" customHeight="1" x14ac:dyDescent="0.25">
      <c r="D56" s="649"/>
      <c r="E56" s="650"/>
      <c r="F56" s="650"/>
      <c r="G56" s="650"/>
      <c r="H56" s="650"/>
      <c r="I56" s="650"/>
      <c r="J56" s="650"/>
      <c r="K56" s="650"/>
      <c r="L56" s="650"/>
      <c r="M56" s="651"/>
    </row>
    <row r="57" spans="4:13" ht="15" hidden="1" customHeight="1" x14ac:dyDescent="0.25">
      <c r="D57" s="649"/>
      <c r="E57" s="650"/>
      <c r="F57" s="650"/>
      <c r="G57" s="650"/>
      <c r="H57" s="650"/>
      <c r="I57" s="650"/>
      <c r="J57" s="650"/>
      <c r="K57" s="650"/>
      <c r="L57" s="650"/>
      <c r="M57" s="651"/>
    </row>
    <row r="58" spans="4:13" ht="7.5" hidden="1" customHeight="1" x14ac:dyDescent="0.25">
      <c r="D58" s="677"/>
      <c r="E58" s="678"/>
      <c r="F58" s="678"/>
      <c r="G58" s="678"/>
      <c r="H58" s="678"/>
      <c r="I58" s="678"/>
      <c r="J58" s="678"/>
      <c r="K58" s="678"/>
      <c r="L58" s="678"/>
      <c r="M58" s="679"/>
    </row>
    <row r="59" spans="4:13" ht="15" hidden="1" customHeight="1" x14ac:dyDescent="0.25">
      <c r="D59" s="649" t="s">
        <v>90</v>
      </c>
      <c r="E59" s="650" t="s">
        <v>271</v>
      </c>
      <c r="F59" s="650"/>
      <c r="G59" s="650"/>
      <c r="H59" s="650"/>
      <c r="I59" s="650"/>
      <c r="J59" s="650"/>
      <c r="K59" s="650"/>
      <c r="L59" s="650"/>
      <c r="M59" s="651"/>
    </row>
    <row r="60" spans="4:13" ht="15" hidden="1" customHeight="1" x14ac:dyDescent="0.25">
      <c r="D60" s="649"/>
      <c r="E60" s="650"/>
      <c r="F60" s="650"/>
      <c r="G60" s="650"/>
      <c r="H60" s="650"/>
      <c r="I60" s="650"/>
      <c r="J60" s="650"/>
      <c r="K60" s="650"/>
      <c r="L60" s="650"/>
      <c r="M60" s="651"/>
    </row>
    <row r="61" spans="4:13" ht="15" hidden="1" customHeight="1" x14ac:dyDescent="0.25">
      <c r="D61" s="649"/>
      <c r="E61" s="650"/>
      <c r="F61" s="650"/>
      <c r="G61" s="650"/>
      <c r="H61" s="650"/>
      <c r="I61" s="650"/>
      <c r="J61" s="650"/>
      <c r="K61" s="650"/>
      <c r="L61" s="650"/>
      <c r="M61" s="651"/>
    </row>
    <row r="62" spans="4:13" ht="7.5" hidden="1" customHeight="1" x14ac:dyDescent="0.25">
      <c r="D62" s="677"/>
      <c r="E62" s="678"/>
      <c r="F62" s="678"/>
      <c r="G62" s="678"/>
      <c r="H62" s="678"/>
      <c r="I62" s="678"/>
      <c r="J62" s="678"/>
      <c r="K62" s="678"/>
      <c r="L62" s="678"/>
      <c r="M62" s="679"/>
    </row>
    <row r="63" spans="4:13" ht="15" hidden="1" customHeight="1" x14ac:dyDescent="0.25">
      <c r="D63" s="649" t="s">
        <v>111</v>
      </c>
      <c r="E63" s="650" t="s">
        <v>273</v>
      </c>
      <c r="F63" s="650"/>
      <c r="G63" s="650"/>
      <c r="H63" s="650"/>
      <c r="I63" s="650"/>
      <c r="J63" s="650"/>
      <c r="K63" s="650"/>
      <c r="L63" s="650"/>
      <c r="M63" s="651"/>
    </row>
    <row r="64" spans="4:13" ht="15" hidden="1" customHeight="1" x14ac:dyDescent="0.25">
      <c r="D64" s="649"/>
      <c r="E64" s="650"/>
      <c r="F64" s="650"/>
      <c r="G64" s="650"/>
      <c r="H64" s="650"/>
      <c r="I64" s="650"/>
      <c r="J64" s="650"/>
      <c r="K64" s="650"/>
      <c r="L64" s="650"/>
      <c r="M64" s="651"/>
    </row>
    <row r="65" spans="4:13" ht="21.75" hidden="1" customHeight="1" x14ac:dyDescent="0.25">
      <c r="D65" s="649"/>
      <c r="E65" s="650"/>
      <c r="F65" s="650"/>
      <c r="G65" s="650"/>
      <c r="H65" s="650"/>
      <c r="I65" s="650"/>
      <c r="J65" s="650"/>
      <c r="K65" s="650"/>
      <c r="L65" s="650"/>
      <c r="M65" s="651"/>
    </row>
    <row r="66" spans="4:13" ht="7.5" hidden="1" customHeight="1" x14ac:dyDescent="0.25">
      <c r="D66" s="677"/>
      <c r="E66" s="678"/>
      <c r="F66" s="678"/>
      <c r="G66" s="678"/>
      <c r="H66" s="678"/>
      <c r="I66" s="678"/>
      <c r="J66" s="678"/>
      <c r="K66" s="678"/>
      <c r="L66" s="678"/>
      <c r="M66" s="679"/>
    </row>
    <row r="67" spans="4:13" ht="15" hidden="1" customHeight="1" x14ac:dyDescent="0.25">
      <c r="D67" s="649" t="s">
        <v>112</v>
      </c>
      <c r="E67" s="650" t="s">
        <v>274</v>
      </c>
      <c r="F67" s="650"/>
      <c r="G67" s="650"/>
      <c r="H67" s="650"/>
      <c r="I67" s="650"/>
      <c r="J67" s="650"/>
      <c r="K67" s="650"/>
      <c r="L67" s="650"/>
      <c r="M67" s="651"/>
    </row>
    <row r="68" spans="4:13" ht="15" hidden="1" customHeight="1" x14ac:dyDescent="0.25">
      <c r="D68" s="649"/>
      <c r="E68" s="650"/>
      <c r="F68" s="650"/>
      <c r="G68" s="650"/>
      <c r="H68" s="650"/>
      <c r="I68" s="650"/>
      <c r="J68" s="650"/>
      <c r="K68" s="650"/>
      <c r="L68" s="650"/>
      <c r="M68" s="651"/>
    </row>
    <row r="69" spans="4:13" ht="38.25" hidden="1" customHeight="1" x14ac:dyDescent="0.25">
      <c r="D69" s="649"/>
      <c r="E69" s="650"/>
      <c r="F69" s="650"/>
      <c r="G69" s="650"/>
      <c r="H69" s="650"/>
      <c r="I69" s="650"/>
      <c r="J69" s="650"/>
      <c r="K69" s="650"/>
      <c r="L69" s="650"/>
      <c r="M69" s="651"/>
    </row>
    <row r="70" spans="4:13" ht="7.5" hidden="1" customHeight="1" x14ac:dyDescent="0.25">
      <c r="D70" s="677"/>
      <c r="E70" s="678"/>
      <c r="F70" s="678"/>
      <c r="G70" s="678"/>
      <c r="H70" s="678"/>
      <c r="I70" s="678"/>
      <c r="J70" s="678"/>
      <c r="K70" s="678"/>
      <c r="L70" s="678"/>
      <c r="M70" s="679"/>
    </row>
    <row r="71" spans="4:13" ht="15" hidden="1" customHeight="1" x14ac:dyDescent="0.25">
      <c r="D71" s="649" t="s">
        <v>275</v>
      </c>
      <c r="E71" s="650" t="s">
        <v>276</v>
      </c>
      <c r="F71" s="650"/>
      <c r="G71" s="650"/>
      <c r="H71" s="650"/>
      <c r="I71" s="650"/>
      <c r="J71" s="650"/>
      <c r="K71" s="650"/>
      <c r="L71" s="650"/>
      <c r="M71" s="651"/>
    </row>
    <row r="72" spans="4:13" ht="15" hidden="1" customHeight="1" x14ac:dyDescent="0.25">
      <c r="D72" s="649"/>
      <c r="E72" s="650"/>
      <c r="F72" s="650"/>
      <c r="G72" s="650"/>
      <c r="H72" s="650"/>
      <c r="I72" s="650"/>
      <c r="J72" s="650"/>
      <c r="K72" s="650"/>
      <c r="L72" s="650"/>
      <c r="M72" s="651"/>
    </row>
    <row r="73" spans="4:13" ht="19.5" hidden="1" customHeight="1" x14ac:dyDescent="0.25">
      <c r="D73" s="649"/>
      <c r="E73" s="650"/>
      <c r="F73" s="650"/>
      <c r="G73" s="650"/>
      <c r="H73" s="650"/>
      <c r="I73" s="650"/>
      <c r="J73" s="650"/>
      <c r="K73" s="650"/>
      <c r="L73" s="650"/>
      <c r="M73" s="651"/>
    </row>
    <row r="74" spans="4:13" ht="15" hidden="1" customHeight="1" x14ac:dyDescent="0.25">
      <c r="D74" s="348"/>
      <c r="E74" s="349"/>
      <c r="F74" s="349"/>
      <c r="G74" s="349"/>
      <c r="H74" s="349"/>
      <c r="I74" s="349"/>
      <c r="J74" s="349"/>
      <c r="K74" s="349"/>
      <c r="L74" s="349"/>
      <c r="M74" s="350"/>
    </row>
  </sheetData>
  <sheetProtection sheet="1" objects="1" scenarios="1" formatCells="0" insertColumns="0" insertRows="0" selectLockedCells="1"/>
  <mergeCells count="55">
    <mergeCell ref="E6:E7"/>
    <mergeCell ref="F6:G7"/>
    <mergeCell ref="H6:I7"/>
    <mergeCell ref="B3:H3"/>
    <mergeCell ref="I3:O3"/>
    <mergeCell ref="B4:M4"/>
    <mergeCell ref="N4:O4"/>
    <mergeCell ref="B5:M5"/>
    <mergeCell ref="N5:O5"/>
    <mergeCell ref="D31:D33"/>
    <mergeCell ref="E31:M33"/>
    <mergeCell ref="J6:J19"/>
    <mergeCell ref="K6:K7"/>
    <mergeCell ref="L6:M7"/>
    <mergeCell ref="A24:T24"/>
    <mergeCell ref="D27:M27"/>
    <mergeCell ref="D28:M28"/>
    <mergeCell ref="D29:M29"/>
    <mergeCell ref="D30:M30"/>
    <mergeCell ref="N6:N7"/>
    <mergeCell ref="O6:O7"/>
    <mergeCell ref="P22:Q22"/>
    <mergeCell ref="B6:B7"/>
    <mergeCell ref="C6:C7"/>
    <mergeCell ref="D6:D7"/>
    <mergeCell ref="D34:M34"/>
    <mergeCell ref="D35:D37"/>
    <mergeCell ref="E35:M37"/>
    <mergeCell ref="D38:M38"/>
    <mergeCell ref="D39:D41"/>
    <mergeCell ref="E39:M41"/>
    <mergeCell ref="D42:M42"/>
    <mergeCell ref="D43:D45"/>
    <mergeCell ref="E43:M45"/>
    <mergeCell ref="D46:M46"/>
    <mergeCell ref="D47:D49"/>
    <mergeCell ref="E47:M49"/>
    <mergeCell ref="D50:M50"/>
    <mergeCell ref="D51:D53"/>
    <mergeCell ref="E51:M53"/>
    <mergeCell ref="D54:M54"/>
    <mergeCell ref="D55:D57"/>
    <mergeCell ref="E55:M57"/>
    <mergeCell ref="D58:M58"/>
    <mergeCell ref="D59:D61"/>
    <mergeCell ref="E59:M61"/>
    <mergeCell ref="D62:M62"/>
    <mergeCell ref="D63:D65"/>
    <mergeCell ref="E63:M65"/>
    <mergeCell ref="D66:M66"/>
    <mergeCell ref="D67:D69"/>
    <mergeCell ref="E67:M69"/>
    <mergeCell ref="D70:M70"/>
    <mergeCell ref="D71:D73"/>
    <mergeCell ref="E71:M7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74"/>
  <sheetViews>
    <sheetView showGridLines="0" workbookViewId="0">
      <selection activeCell="I3" sqref="I3:O3"/>
    </sheetView>
  </sheetViews>
  <sheetFormatPr defaultColWidth="0" defaultRowHeight="15" customHeight="1" zeroHeight="1" x14ac:dyDescent="0.25"/>
  <cols>
    <col min="1" max="1" width="9.140625" style="285" customWidth="1"/>
    <col min="2" max="2" width="19.7109375" style="285" bestFit="1" customWidth="1"/>
    <col min="3" max="3" width="10.140625" style="285" bestFit="1" customWidth="1"/>
    <col min="4" max="4" width="12.5703125" style="285" customWidth="1"/>
    <col min="5" max="6" width="9.140625" style="285" customWidth="1"/>
    <col min="7" max="7" width="6.42578125" style="285" bestFit="1" customWidth="1"/>
    <col min="8" max="9" width="11.7109375" style="285" customWidth="1"/>
    <col min="10" max="10" width="4.5703125" style="285" customWidth="1"/>
    <col min="11" max="11" width="17.140625" style="285" customWidth="1"/>
    <col min="12" max="12" width="9.140625" style="285" customWidth="1"/>
    <col min="13" max="13" width="7.5703125" style="285" bestFit="1" customWidth="1"/>
    <col min="14" max="15" width="9.140625" style="285" customWidth="1"/>
    <col min="16" max="16" width="5.7109375" style="285" customWidth="1"/>
    <col min="17" max="17" width="9.42578125" style="285" customWidth="1"/>
    <col min="18" max="18" width="9.140625" style="285" customWidth="1"/>
    <col min="19" max="19" width="20.7109375" style="285" bestFit="1" customWidth="1"/>
    <col min="20" max="20" width="9.140625" style="285" customWidth="1"/>
    <col min="21" max="22" width="0" style="285" hidden="1" customWidth="1"/>
    <col min="23" max="16384" width="9.140625" style="285" hidden="1"/>
  </cols>
  <sheetData>
    <row r="1" spans="2:15" ht="15" customHeight="1" x14ac:dyDescent="0.25"/>
    <row r="2" spans="2:15" ht="15" customHeight="1" x14ac:dyDescent="0.25"/>
    <row r="3" spans="2:15" ht="17.25" x14ac:dyDescent="0.3">
      <c r="B3" s="653" t="s">
        <v>257</v>
      </c>
      <c r="C3" s="653"/>
      <c r="D3" s="653"/>
      <c r="E3" s="653"/>
      <c r="F3" s="653"/>
      <c r="G3" s="653"/>
      <c r="H3" s="653"/>
      <c r="I3" s="654"/>
      <c r="J3" s="654"/>
      <c r="K3" s="654"/>
      <c r="L3" s="654"/>
      <c r="M3" s="654"/>
      <c r="N3" s="654"/>
      <c r="O3" s="654"/>
    </row>
    <row r="4" spans="2:15" ht="17.25" x14ac:dyDescent="0.3">
      <c r="B4" s="653" t="s">
        <v>251</v>
      </c>
      <c r="C4" s="653"/>
      <c r="D4" s="653"/>
      <c r="E4" s="653"/>
      <c r="F4" s="653"/>
      <c r="G4" s="653"/>
      <c r="H4" s="653"/>
      <c r="I4" s="653"/>
      <c r="J4" s="653"/>
      <c r="K4" s="653"/>
      <c r="L4" s="653"/>
      <c r="M4" s="653"/>
      <c r="N4" s="655"/>
      <c r="O4" s="656"/>
    </row>
    <row r="5" spans="2:15" ht="17.25" x14ac:dyDescent="0.3">
      <c r="B5" s="653" t="s">
        <v>252</v>
      </c>
      <c r="C5" s="653"/>
      <c r="D5" s="653"/>
      <c r="E5" s="653"/>
      <c r="F5" s="653"/>
      <c r="G5" s="653"/>
      <c r="H5" s="653"/>
      <c r="I5" s="653"/>
      <c r="J5" s="653"/>
      <c r="K5" s="653"/>
      <c r="L5" s="653"/>
      <c r="M5" s="653"/>
      <c r="N5" s="655"/>
      <c r="O5" s="656"/>
    </row>
    <row r="6" spans="2:15" ht="15" customHeight="1" x14ac:dyDescent="0.25">
      <c r="B6" s="659" t="s">
        <v>228</v>
      </c>
      <c r="C6" s="661" t="s">
        <v>185</v>
      </c>
      <c r="D6" s="661" t="s">
        <v>186</v>
      </c>
      <c r="E6" s="661" t="s">
        <v>187</v>
      </c>
      <c r="F6" s="663" t="s">
        <v>188</v>
      </c>
      <c r="G6" s="664"/>
      <c r="H6" s="663" t="s">
        <v>189</v>
      </c>
      <c r="I6" s="664"/>
      <c r="J6" s="667"/>
      <c r="K6" s="661" t="s">
        <v>250</v>
      </c>
      <c r="L6" s="662" t="s">
        <v>192</v>
      </c>
      <c r="M6" s="662"/>
      <c r="N6" s="662" t="s">
        <v>190</v>
      </c>
      <c r="O6" s="662" t="s">
        <v>191</v>
      </c>
    </row>
    <row r="7" spans="2:15" ht="89.25" customHeight="1" x14ac:dyDescent="0.25">
      <c r="B7" s="660"/>
      <c r="C7" s="662"/>
      <c r="D7" s="662"/>
      <c r="E7" s="662"/>
      <c r="F7" s="665"/>
      <c r="G7" s="666"/>
      <c r="H7" s="665"/>
      <c r="I7" s="666"/>
      <c r="J7" s="667"/>
      <c r="K7" s="662"/>
      <c r="L7" s="668"/>
      <c r="M7" s="668"/>
      <c r="N7" s="668"/>
      <c r="O7" s="668"/>
    </row>
    <row r="8" spans="2:15" x14ac:dyDescent="0.25">
      <c r="B8" s="105"/>
      <c r="C8" s="105"/>
      <c r="D8" s="219"/>
      <c r="E8" s="106"/>
      <c r="F8" s="219"/>
      <c r="G8" s="105"/>
      <c r="H8" s="209">
        <f>IFERROR(E8/F8,0)</f>
        <v>0</v>
      </c>
      <c r="I8" s="230">
        <f>$G$8</f>
        <v>0</v>
      </c>
      <c r="J8" s="667"/>
      <c r="K8" s="208"/>
      <c r="L8" s="105"/>
      <c r="M8" s="230">
        <f>$G$8</f>
        <v>0</v>
      </c>
      <c r="N8" s="210">
        <f>H8*L8</f>
        <v>0</v>
      </c>
      <c r="O8" s="210">
        <f>IFERROR(N8/$N$5,0)</f>
        <v>0</v>
      </c>
    </row>
    <row r="9" spans="2:15" x14ac:dyDescent="0.25">
      <c r="B9" s="105"/>
      <c r="C9" s="227"/>
      <c r="D9" s="228"/>
      <c r="E9" s="221"/>
      <c r="F9" s="228"/>
      <c r="G9" s="208"/>
      <c r="H9" s="209">
        <f t="shared" ref="H9:H19" si="0">IFERROR(E9/F9,0)</f>
        <v>0</v>
      </c>
      <c r="I9" s="230">
        <f>$G$9</f>
        <v>0</v>
      </c>
      <c r="J9" s="667"/>
      <c r="K9" s="219"/>
      <c r="L9" s="229"/>
      <c r="M9" s="230">
        <f>$G$9</f>
        <v>0</v>
      </c>
      <c r="N9" s="210">
        <f t="shared" ref="N9:N19" si="1">H9*L9</f>
        <v>0</v>
      </c>
      <c r="O9" s="210">
        <f t="shared" ref="O9:O19" si="2">IFERROR(N9/$N$5,0)</f>
        <v>0</v>
      </c>
    </row>
    <row r="10" spans="2:15" x14ac:dyDescent="0.25">
      <c r="B10" s="105"/>
      <c r="C10" s="227"/>
      <c r="D10" s="228"/>
      <c r="E10" s="221"/>
      <c r="F10" s="228"/>
      <c r="G10" s="208"/>
      <c r="H10" s="209">
        <f t="shared" si="0"/>
        <v>0</v>
      </c>
      <c r="I10" s="230">
        <f>$G$10</f>
        <v>0</v>
      </c>
      <c r="J10" s="667"/>
      <c r="K10" s="219"/>
      <c r="L10" s="229"/>
      <c r="M10" s="230">
        <f>$G$10</f>
        <v>0</v>
      </c>
      <c r="N10" s="210">
        <f t="shared" si="1"/>
        <v>0</v>
      </c>
      <c r="O10" s="210">
        <f t="shared" si="2"/>
        <v>0</v>
      </c>
    </row>
    <row r="11" spans="2:15" x14ac:dyDescent="0.25">
      <c r="B11" s="105"/>
      <c r="C11" s="227"/>
      <c r="D11" s="228"/>
      <c r="E11" s="221"/>
      <c r="F11" s="228"/>
      <c r="G11" s="208"/>
      <c r="H11" s="209">
        <f t="shared" si="0"/>
        <v>0</v>
      </c>
      <c r="I11" s="230">
        <f>$G$11</f>
        <v>0</v>
      </c>
      <c r="J11" s="667"/>
      <c r="K11" s="219"/>
      <c r="L11" s="229"/>
      <c r="M11" s="230">
        <f>$G$11</f>
        <v>0</v>
      </c>
      <c r="N11" s="210">
        <f t="shared" si="1"/>
        <v>0</v>
      </c>
      <c r="O11" s="210">
        <f t="shared" si="2"/>
        <v>0</v>
      </c>
    </row>
    <row r="12" spans="2:15" x14ac:dyDescent="0.25">
      <c r="B12" s="105"/>
      <c r="C12" s="227"/>
      <c r="D12" s="228"/>
      <c r="E12" s="221"/>
      <c r="F12" s="228"/>
      <c r="G12" s="208"/>
      <c r="H12" s="209">
        <f t="shared" si="0"/>
        <v>0</v>
      </c>
      <c r="I12" s="230">
        <f>$G$12</f>
        <v>0</v>
      </c>
      <c r="J12" s="667"/>
      <c r="K12" s="219"/>
      <c r="L12" s="229"/>
      <c r="M12" s="230">
        <f>$G$12</f>
        <v>0</v>
      </c>
      <c r="N12" s="210">
        <f t="shared" si="1"/>
        <v>0</v>
      </c>
      <c r="O12" s="210">
        <f t="shared" si="2"/>
        <v>0</v>
      </c>
    </row>
    <row r="13" spans="2:15" x14ac:dyDescent="0.25">
      <c r="B13" s="105"/>
      <c r="C13" s="227"/>
      <c r="D13" s="228"/>
      <c r="E13" s="221"/>
      <c r="F13" s="228"/>
      <c r="G13" s="208"/>
      <c r="H13" s="209">
        <f t="shared" si="0"/>
        <v>0</v>
      </c>
      <c r="I13" s="230">
        <f>$G$13</f>
        <v>0</v>
      </c>
      <c r="J13" s="667"/>
      <c r="K13" s="219"/>
      <c r="L13" s="229"/>
      <c r="M13" s="230">
        <f>$G$13</f>
        <v>0</v>
      </c>
      <c r="N13" s="210">
        <f t="shared" si="1"/>
        <v>0</v>
      </c>
      <c r="O13" s="210">
        <f t="shared" si="2"/>
        <v>0</v>
      </c>
    </row>
    <row r="14" spans="2:15" x14ac:dyDescent="0.25">
      <c r="B14" s="105"/>
      <c r="C14" s="227"/>
      <c r="D14" s="228"/>
      <c r="E14" s="221"/>
      <c r="F14" s="228"/>
      <c r="G14" s="208"/>
      <c r="H14" s="209">
        <f t="shared" si="0"/>
        <v>0</v>
      </c>
      <c r="I14" s="230">
        <f>$G$14</f>
        <v>0</v>
      </c>
      <c r="J14" s="667"/>
      <c r="K14" s="219"/>
      <c r="L14" s="229"/>
      <c r="M14" s="230">
        <f>$G$14</f>
        <v>0</v>
      </c>
      <c r="N14" s="210">
        <f t="shared" si="1"/>
        <v>0</v>
      </c>
      <c r="O14" s="210">
        <f t="shared" si="2"/>
        <v>0</v>
      </c>
    </row>
    <row r="15" spans="2:15" x14ac:dyDescent="0.25">
      <c r="B15" s="105"/>
      <c r="C15" s="227"/>
      <c r="D15" s="228"/>
      <c r="E15" s="221"/>
      <c r="F15" s="228"/>
      <c r="G15" s="208"/>
      <c r="H15" s="209">
        <f t="shared" si="0"/>
        <v>0</v>
      </c>
      <c r="I15" s="230">
        <f>$G$15</f>
        <v>0</v>
      </c>
      <c r="J15" s="667"/>
      <c r="K15" s="219"/>
      <c r="L15" s="229"/>
      <c r="M15" s="230">
        <f>$G$15</f>
        <v>0</v>
      </c>
      <c r="N15" s="210">
        <f t="shared" si="1"/>
        <v>0</v>
      </c>
      <c r="O15" s="210">
        <f t="shared" si="2"/>
        <v>0</v>
      </c>
    </row>
    <row r="16" spans="2:15" x14ac:dyDescent="0.25">
      <c r="B16" s="105"/>
      <c r="C16" s="227"/>
      <c r="D16" s="228"/>
      <c r="E16" s="221"/>
      <c r="F16" s="228"/>
      <c r="G16" s="208"/>
      <c r="H16" s="209">
        <f t="shared" si="0"/>
        <v>0</v>
      </c>
      <c r="I16" s="230">
        <f>$G$16</f>
        <v>0</v>
      </c>
      <c r="J16" s="667"/>
      <c r="K16" s="219"/>
      <c r="L16" s="229"/>
      <c r="M16" s="230">
        <f>$G$16</f>
        <v>0</v>
      </c>
      <c r="N16" s="210">
        <f t="shared" si="1"/>
        <v>0</v>
      </c>
      <c r="O16" s="210">
        <f t="shared" si="2"/>
        <v>0</v>
      </c>
    </row>
    <row r="17" spans="1:20" x14ac:dyDescent="0.25">
      <c r="B17" s="105"/>
      <c r="C17" s="227"/>
      <c r="D17" s="228"/>
      <c r="E17" s="221"/>
      <c r="F17" s="228"/>
      <c r="G17" s="208"/>
      <c r="H17" s="209">
        <f t="shared" si="0"/>
        <v>0</v>
      </c>
      <c r="I17" s="230">
        <f>$G$17</f>
        <v>0</v>
      </c>
      <c r="J17" s="667"/>
      <c r="K17" s="219"/>
      <c r="L17" s="229"/>
      <c r="M17" s="230">
        <f>$G$17</f>
        <v>0</v>
      </c>
      <c r="N17" s="210">
        <f t="shared" si="1"/>
        <v>0</v>
      </c>
      <c r="O17" s="210">
        <f t="shared" si="2"/>
        <v>0</v>
      </c>
    </row>
    <row r="18" spans="1:20" x14ac:dyDescent="0.25">
      <c r="B18" s="105"/>
      <c r="C18" s="227"/>
      <c r="D18" s="228"/>
      <c r="E18" s="221"/>
      <c r="F18" s="228"/>
      <c r="G18" s="208"/>
      <c r="H18" s="209">
        <f t="shared" si="0"/>
        <v>0</v>
      </c>
      <c r="I18" s="230">
        <f>$G$18</f>
        <v>0</v>
      </c>
      <c r="J18" s="667"/>
      <c r="K18" s="219"/>
      <c r="L18" s="229"/>
      <c r="M18" s="230">
        <f>$G$18</f>
        <v>0</v>
      </c>
      <c r="N18" s="210">
        <f t="shared" si="1"/>
        <v>0</v>
      </c>
      <c r="O18" s="210">
        <f t="shared" si="2"/>
        <v>0</v>
      </c>
    </row>
    <row r="19" spans="1:20" x14ac:dyDescent="0.25">
      <c r="B19" s="105"/>
      <c r="C19" s="227"/>
      <c r="D19" s="228"/>
      <c r="E19" s="221"/>
      <c r="F19" s="228"/>
      <c r="G19" s="208"/>
      <c r="H19" s="209">
        <f t="shared" si="0"/>
        <v>0</v>
      </c>
      <c r="I19" s="230">
        <f>$G$19</f>
        <v>0</v>
      </c>
      <c r="J19" s="667"/>
      <c r="K19" s="219"/>
      <c r="L19" s="229"/>
      <c r="M19" s="230">
        <f>$G$19</f>
        <v>0</v>
      </c>
      <c r="N19" s="210">
        <f t="shared" si="1"/>
        <v>0</v>
      </c>
      <c r="O19" s="210">
        <f t="shared" si="2"/>
        <v>0</v>
      </c>
    </row>
    <row r="20" spans="1:20" s="342" customFormat="1" x14ac:dyDescent="0.25">
      <c r="B20" s="302"/>
      <c r="C20" s="302"/>
      <c r="D20" s="343"/>
      <c r="E20" s="344"/>
      <c r="F20" s="343"/>
      <c r="G20" s="302"/>
      <c r="H20" s="345"/>
      <c r="I20" s="345"/>
      <c r="J20" s="343"/>
      <c r="K20" s="302"/>
      <c r="L20" s="302"/>
      <c r="M20" s="345"/>
      <c r="N20" s="346"/>
      <c r="O20" s="346"/>
    </row>
    <row r="21" spans="1:20" ht="17.25" x14ac:dyDescent="0.3">
      <c r="O21" s="151">
        <f>SUM(O8:O19)</f>
        <v>0</v>
      </c>
      <c r="P21" s="211" t="s">
        <v>254</v>
      </c>
      <c r="Q21" s="212">
        <f>$N$4</f>
        <v>0</v>
      </c>
      <c r="R21" s="213" t="s">
        <v>256</v>
      </c>
      <c r="S21" s="347" t="s">
        <v>281</v>
      </c>
    </row>
    <row r="22" spans="1:20" ht="17.25" x14ac:dyDescent="0.3">
      <c r="O22" s="151">
        <f>O21*N5</f>
        <v>0</v>
      </c>
      <c r="P22" s="657" t="s">
        <v>255</v>
      </c>
      <c r="Q22" s="658"/>
      <c r="R22" s="214">
        <f>$N$5</f>
        <v>0</v>
      </c>
    </row>
    <row r="23" spans="1:20" ht="15" customHeight="1" x14ac:dyDescent="0.25"/>
    <row r="24" spans="1:20" ht="15" customHeight="1" x14ac:dyDescent="0.25">
      <c r="A24" s="680"/>
      <c r="B24" s="680"/>
      <c r="C24" s="680"/>
      <c r="D24" s="680"/>
      <c r="E24" s="680"/>
      <c r="F24" s="680"/>
      <c r="G24" s="680"/>
      <c r="H24" s="680"/>
      <c r="I24" s="680"/>
      <c r="J24" s="680"/>
      <c r="K24" s="680"/>
      <c r="L24" s="680"/>
      <c r="M24" s="680"/>
      <c r="N24" s="680"/>
      <c r="O24" s="680"/>
      <c r="P24" s="680"/>
      <c r="Q24" s="680"/>
      <c r="R24" s="680"/>
      <c r="S24" s="680"/>
      <c r="T24" s="680"/>
    </row>
    <row r="27" spans="1:20" ht="23.25" hidden="1" customHeight="1" x14ac:dyDescent="0.35">
      <c r="D27" s="646" t="s">
        <v>265</v>
      </c>
      <c r="E27" s="647"/>
      <c r="F27" s="647"/>
      <c r="G27" s="647"/>
      <c r="H27" s="647"/>
      <c r="I27" s="647"/>
      <c r="J27" s="647"/>
      <c r="K27" s="647"/>
      <c r="L27" s="647"/>
      <c r="M27" s="648"/>
    </row>
    <row r="28" spans="1:20" ht="15" hidden="1" customHeight="1" x14ac:dyDescent="0.25">
      <c r="D28" s="517"/>
      <c r="E28" s="518"/>
      <c r="F28" s="518"/>
      <c r="G28" s="518"/>
      <c r="H28" s="518"/>
      <c r="I28" s="518"/>
      <c r="J28" s="518"/>
      <c r="K28" s="518"/>
      <c r="L28" s="518"/>
      <c r="M28" s="652"/>
    </row>
    <row r="29" spans="1:20" ht="15" hidden="1" customHeight="1" x14ac:dyDescent="0.3">
      <c r="D29" s="674" t="s">
        <v>277</v>
      </c>
      <c r="E29" s="675"/>
      <c r="F29" s="675"/>
      <c r="G29" s="675"/>
      <c r="H29" s="675"/>
      <c r="I29" s="675"/>
      <c r="J29" s="675"/>
      <c r="K29" s="675"/>
      <c r="L29" s="675"/>
      <c r="M29" s="676"/>
    </row>
    <row r="30" spans="1:20" ht="15" hidden="1" customHeight="1" x14ac:dyDescent="0.25">
      <c r="D30" s="517"/>
      <c r="E30" s="518"/>
      <c r="F30" s="518"/>
      <c r="G30" s="518"/>
      <c r="H30" s="518"/>
      <c r="I30" s="518"/>
      <c r="J30" s="518"/>
      <c r="K30" s="518"/>
      <c r="L30" s="518"/>
      <c r="M30" s="652"/>
    </row>
    <row r="31" spans="1:20" ht="15" hidden="1" customHeight="1" x14ac:dyDescent="0.25">
      <c r="D31" s="649" t="s">
        <v>54</v>
      </c>
      <c r="E31" s="669" t="s">
        <v>272</v>
      </c>
      <c r="F31" s="670"/>
      <c r="G31" s="670"/>
      <c r="H31" s="670"/>
      <c r="I31" s="670"/>
      <c r="J31" s="670"/>
      <c r="K31" s="670"/>
      <c r="L31" s="670"/>
      <c r="M31" s="671"/>
    </row>
    <row r="32" spans="1:20" ht="15" hidden="1" customHeight="1" x14ac:dyDescent="0.25">
      <c r="D32" s="649"/>
      <c r="E32" s="670"/>
      <c r="F32" s="670"/>
      <c r="G32" s="670"/>
      <c r="H32" s="670"/>
      <c r="I32" s="670"/>
      <c r="J32" s="670"/>
      <c r="K32" s="670"/>
      <c r="L32" s="670"/>
      <c r="M32" s="671"/>
    </row>
    <row r="33" spans="4:13" ht="15" hidden="1" customHeight="1" x14ac:dyDescent="0.25">
      <c r="D33" s="649"/>
      <c r="E33" s="670"/>
      <c r="F33" s="670"/>
      <c r="G33" s="670"/>
      <c r="H33" s="670"/>
      <c r="I33" s="670"/>
      <c r="J33" s="670"/>
      <c r="K33" s="670"/>
      <c r="L33" s="670"/>
      <c r="M33" s="671"/>
    </row>
    <row r="34" spans="4:13" ht="7.5" hidden="1" customHeight="1" x14ac:dyDescent="0.25">
      <c r="D34" s="677"/>
      <c r="E34" s="678"/>
      <c r="F34" s="678"/>
      <c r="G34" s="678"/>
      <c r="H34" s="678"/>
      <c r="I34" s="678"/>
      <c r="J34" s="678"/>
      <c r="K34" s="678"/>
      <c r="L34" s="678"/>
      <c r="M34" s="679"/>
    </row>
    <row r="35" spans="4:13" ht="15" hidden="1" customHeight="1" x14ac:dyDescent="0.25">
      <c r="D35" s="649" t="s">
        <v>55</v>
      </c>
      <c r="E35" s="650" t="s">
        <v>266</v>
      </c>
      <c r="F35" s="650"/>
      <c r="G35" s="650"/>
      <c r="H35" s="650"/>
      <c r="I35" s="650"/>
      <c r="J35" s="650"/>
      <c r="K35" s="650"/>
      <c r="L35" s="650"/>
      <c r="M35" s="651"/>
    </row>
    <row r="36" spans="4:13" ht="15" hidden="1" customHeight="1" x14ac:dyDescent="0.25">
      <c r="D36" s="649"/>
      <c r="E36" s="650"/>
      <c r="F36" s="650"/>
      <c r="G36" s="650"/>
      <c r="H36" s="650"/>
      <c r="I36" s="650"/>
      <c r="J36" s="650"/>
      <c r="K36" s="650"/>
      <c r="L36" s="650"/>
      <c r="M36" s="651"/>
    </row>
    <row r="37" spans="4:13" ht="15" hidden="1" customHeight="1" x14ac:dyDescent="0.25">
      <c r="D37" s="649"/>
      <c r="E37" s="650"/>
      <c r="F37" s="650"/>
      <c r="G37" s="650"/>
      <c r="H37" s="650"/>
      <c r="I37" s="650"/>
      <c r="J37" s="650"/>
      <c r="K37" s="650"/>
      <c r="L37" s="650"/>
      <c r="M37" s="651"/>
    </row>
    <row r="38" spans="4:13" ht="7.5" hidden="1" customHeight="1" x14ac:dyDescent="0.25">
      <c r="D38" s="677"/>
      <c r="E38" s="678"/>
      <c r="F38" s="678"/>
      <c r="G38" s="678"/>
      <c r="H38" s="678"/>
      <c r="I38" s="678"/>
      <c r="J38" s="678"/>
      <c r="K38" s="678"/>
      <c r="L38" s="678"/>
      <c r="M38" s="679"/>
    </row>
    <row r="39" spans="4:13" ht="15" hidden="1" customHeight="1" x14ac:dyDescent="0.25">
      <c r="D39" s="649" t="s">
        <v>56</v>
      </c>
      <c r="E39" s="672" t="s">
        <v>268</v>
      </c>
      <c r="F39" s="672"/>
      <c r="G39" s="672"/>
      <c r="H39" s="672"/>
      <c r="I39" s="672"/>
      <c r="J39" s="672"/>
      <c r="K39" s="672"/>
      <c r="L39" s="672"/>
      <c r="M39" s="673"/>
    </row>
    <row r="40" spans="4:13" ht="15" hidden="1" customHeight="1" x14ac:dyDescent="0.25">
      <c r="D40" s="649"/>
      <c r="E40" s="672"/>
      <c r="F40" s="672"/>
      <c r="G40" s="672"/>
      <c r="H40" s="672"/>
      <c r="I40" s="672"/>
      <c r="J40" s="672"/>
      <c r="K40" s="672"/>
      <c r="L40" s="672"/>
      <c r="M40" s="673"/>
    </row>
    <row r="41" spans="4:13" ht="15" hidden="1" customHeight="1" x14ac:dyDescent="0.25">
      <c r="D41" s="649"/>
      <c r="E41" s="672"/>
      <c r="F41" s="672"/>
      <c r="G41" s="672"/>
      <c r="H41" s="672"/>
      <c r="I41" s="672"/>
      <c r="J41" s="672"/>
      <c r="K41" s="672"/>
      <c r="L41" s="672"/>
      <c r="M41" s="673"/>
    </row>
    <row r="42" spans="4:13" ht="7.5" hidden="1" customHeight="1" x14ac:dyDescent="0.25">
      <c r="D42" s="677"/>
      <c r="E42" s="678"/>
      <c r="F42" s="678"/>
      <c r="G42" s="678"/>
      <c r="H42" s="678"/>
      <c r="I42" s="678"/>
      <c r="J42" s="678"/>
      <c r="K42" s="678"/>
      <c r="L42" s="678"/>
      <c r="M42" s="679"/>
    </row>
    <row r="43" spans="4:13" ht="15" hidden="1" customHeight="1" x14ac:dyDescent="0.25">
      <c r="D43" s="649" t="s">
        <v>57</v>
      </c>
      <c r="E43" s="672" t="s">
        <v>267</v>
      </c>
      <c r="F43" s="672"/>
      <c r="G43" s="672"/>
      <c r="H43" s="672"/>
      <c r="I43" s="672"/>
      <c r="J43" s="672"/>
      <c r="K43" s="672"/>
      <c r="L43" s="672"/>
      <c r="M43" s="673"/>
    </row>
    <row r="44" spans="4:13" ht="15" hidden="1" customHeight="1" x14ac:dyDescent="0.25">
      <c r="D44" s="649"/>
      <c r="E44" s="672"/>
      <c r="F44" s="672"/>
      <c r="G44" s="672"/>
      <c r="H44" s="672"/>
      <c r="I44" s="672"/>
      <c r="J44" s="672"/>
      <c r="K44" s="672"/>
      <c r="L44" s="672"/>
      <c r="M44" s="673"/>
    </row>
    <row r="45" spans="4:13" ht="15" hidden="1" customHeight="1" x14ac:dyDescent="0.25">
      <c r="D45" s="649"/>
      <c r="E45" s="672"/>
      <c r="F45" s="672"/>
      <c r="G45" s="672"/>
      <c r="H45" s="672"/>
      <c r="I45" s="672"/>
      <c r="J45" s="672"/>
      <c r="K45" s="672"/>
      <c r="L45" s="672"/>
      <c r="M45" s="673"/>
    </row>
    <row r="46" spans="4:13" ht="7.5" hidden="1" customHeight="1" x14ac:dyDescent="0.25">
      <c r="D46" s="677"/>
      <c r="E46" s="678"/>
      <c r="F46" s="678"/>
      <c r="G46" s="678"/>
      <c r="H46" s="678"/>
      <c r="I46" s="678"/>
      <c r="J46" s="678"/>
      <c r="K46" s="678"/>
      <c r="L46" s="678"/>
      <c r="M46" s="679"/>
    </row>
    <row r="47" spans="4:13" ht="15" hidden="1" customHeight="1" x14ac:dyDescent="0.25">
      <c r="D47" s="649" t="s">
        <v>58</v>
      </c>
      <c r="E47" s="672" t="s">
        <v>269</v>
      </c>
      <c r="F47" s="672"/>
      <c r="G47" s="672"/>
      <c r="H47" s="672"/>
      <c r="I47" s="672"/>
      <c r="J47" s="672"/>
      <c r="K47" s="672"/>
      <c r="L47" s="672"/>
      <c r="M47" s="673"/>
    </row>
    <row r="48" spans="4:13" ht="15" hidden="1" customHeight="1" x14ac:dyDescent="0.25">
      <c r="D48" s="649"/>
      <c r="E48" s="672"/>
      <c r="F48" s="672"/>
      <c r="G48" s="672"/>
      <c r="H48" s="672"/>
      <c r="I48" s="672"/>
      <c r="J48" s="672"/>
      <c r="K48" s="672"/>
      <c r="L48" s="672"/>
      <c r="M48" s="673"/>
    </row>
    <row r="49" spans="4:13" ht="15" hidden="1" customHeight="1" x14ac:dyDescent="0.25">
      <c r="D49" s="649"/>
      <c r="E49" s="672"/>
      <c r="F49" s="672"/>
      <c r="G49" s="672"/>
      <c r="H49" s="672"/>
      <c r="I49" s="672"/>
      <c r="J49" s="672"/>
      <c r="K49" s="672"/>
      <c r="L49" s="672"/>
      <c r="M49" s="673"/>
    </row>
    <row r="50" spans="4:13" ht="7.5" hidden="1" customHeight="1" x14ac:dyDescent="0.25">
      <c r="D50" s="677"/>
      <c r="E50" s="678"/>
      <c r="F50" s="678"/>
      <c r="G50" s="678"/>
      <c r="H50" s="678"/>
      <c r="I50" s="678"/>
      <c r="J50" s="678"/>
      <c r="K50" s="678"/>
      <c r="L50" s="678"/>
      <c r="M50" s="679"/>
    </row>
    <row r="51" spans="4:13" ht="15" hidden="1" customHeight="1" x14ac:dyDescent="0.25">
      <c r="D51" s="649" t="s">
        <v>86</v>
      </c>
      <c r="E51" s="650" t="s">
        <v>282</v>
      </c>
      <c r="F51" s="650"/>
      <c r="G51" s="650"/>
      <c r="H51" s="650"/>
      <c r="I51" s="650"/>
      <c r="J51" s="650"/>
      <c r="K51" s="650"/>
      <c r="L51" s="650"/>
      <c r="M51" s="651"/>
    </row>
    <row r="52" spans="4:13" ht="15" hidden="1" customHeight="1" x14ac:dyDescent="0.25">
      <c r="D52" s="649"/>
      <c r="E52" s="650"/>
      <c r="F52" s="650"/>
      <c r="G52" s="650"/>
      <c r="H52" s="650"/>
      <c r="I52" s="650"/>
      <c r="J52" s="650"/>
      <c r="K52" s="650"/>
      <c r="L52" s="650"/>
      <c r="M52" s="651"/>
    </row>
    <row r="53" spans="4:13" ht="17.25" hidden="1" customHeight="1" x14ac:dyDescent="0.25">
      <c r="D53" s="649"/>
      <c r="E53" s="650"/>
      <c r="F53" s="650"/>
      <c r="G53" s="650"/>
      <c r="H53" s="650"/>
      <c r="I53" s="650"/>
      <c r="J53" s="650"/>
      <c r="K53" s="650"/>
      <c r="L53" s="650"/>
      <c r="M53" s="651"/>
    </row>
    <row r="54" spans="4:13" ht="7.5" hidden="1" customHeight="1" x14ac:dyDescent="0.25">
      <c r="D54" s="677"/>
      <c r="E54" s="678"/>
      <c r="F54" s="678"/>
      <c r="G54" s="678"/>
      <c r="H54" s="678"/>
      <c r="I54" s="678"/>
      <c r="J54" s="678"/>
      <c r="K54" s="678"/>
      <c r="L54" s="678"/>
      <c r="M54" s="679"/>
    </row>
    <row r="55" spans="4:13" ht="15" hidden="1" customHeight="1" x14ac:dyDescent="0.25">
      <c r="D55" s="649" t="s">
        <v>87</v>
      </c>
      <c r="E55" s="650" t="s">
        <v>270</v>
      </c>
      <c r="F55" s="650"/>
      <c r="G55" s="650"/>
      <c r="H55" s="650"/>
      <c r="I55" s="650"/>
      <c r="J55" s="650"/>
      <c r="K55" s="650"/>
      <c r="L55" s="650"/>
      <c r="M55" s="651"/>
    </row>
    <row r="56" spans="4:13" ht="15" hidden="1" customHeight="1" x14ac:dyDescent="0.25">
      <c r="D56" s="649"/>
      <c r="E56" s="650"/>
      <c r="F56" s="650"/>
      <c r="G56" s="650"/>
      <c r="H56" s="650"/>
      <c r="I56" s="650"/>
      <c r="J56" s="650"/>
      <c r="K56" s="650"/>
      <c r="L56" s="650"/>
      <c r="M56" s="651"/>
    </row>
    <row r="57" spans="4:13" ht="15" hidden="1" customHeight="1" x14ac:dyDescent="0.25">
      <c r="D57" s="649"/>
      <c r="E57" s="650"/>
      <c r="F57" s="650"/>
      <c r="G57" s="650"/>
      <c r="H57" s="650"/>
      <c r="I57" s="650"/>
      <c r="J57" s="650"/>
      <c r="K57" s="650"/>
      <c r="L57" s="650"/>
      <c r="M57" s="651"/>
    </row>
    <row r="58" spans="4:13" ht="7.5" hidden="1" customHeight="1" x14ac:dyDescent="0.25">
      <c r="D58" s="677"/>
      <c r="E58" s="678"/>
      <c r="F58" s="678"/>
      <c r="G58" s="678"/>
      <c r="H58" s="678"/>
      <c r="I58" s="678"/>
      <c r="J58" s="678"/>
      <c r="K58" s="678"/>
      <c r="L58" s="678"/>
      <c r="M58" s="679"/>
    </row>
    <row r="59" spans="4:13" ht="15" hidden="1" customHeight="1" x14ac:dyDescent="0.25">
      <c r="D59" s="649" t="s">
        <v>90</v>
      </c>
      <c r="E59" s="650" t="s">
        <v>271</v>
      </c>
      <c r="F59" s="650"/>
      <c r="G59" s="650"/>
      <c r="H59" s="650"/>
      <c r="I59" s="650"/>
      <c r="J59" s="650"/>
      <c r="K59" s="650"/>
      <c r="L59" s="650"/>
      <c r="M59" s="651"/>
    </row>
    <row r="60" spans="4:13" ht="15" hidden="1" customHeight="1" x14ac:dyDescent="0.25">
      <c r="D60" s="649"/>
      <c r="E60" s="650"/>
      <c r="F60" s="650"/>
      <c r="G60" s="650"/>
      <c r="H60" s="650"/>
      <c r="I60" s="650"/>
      <c r="J60" s="650"/>
      <c r="K60" s="650"/>
      <c r="L60" s="650"/>
      <c r="M60" s="651"/>
    </row>
    <row r="61" spans="4:13" ht="15" hidden="1" customHeight="1" x14ac:dyDescent="0.25">
      <c r="D61" s="649"/>
      <c r="E61" s="650"/>
      <c r="F61" s="650"/>
      <c r="G61" s="650"/>
      <c r="H61" s="650"/>
      <c r="I61" s="650"/>
      <c r="J61" s="650"/>
      <c r="K61" s="650"/>
      <c r="L61" s="650"/>
      <c r="M61" s="651"/>
    </row>
    <row r="62" spans="4:13" ht="7.5" hidden="1" customHeight="1" x14ac:dyDescent="0.25">
      <c r="D62" s="677"/>
      <c r="E62" s="678"/>
      <c r="F62" s="678"/>
      <c r="G62" s="678"/>
      <c r="H62" s="678"/>
      <c r="I62" s="678"/>
      <c r="J62" s="678"/>
      <c r="K62" s="678"/>
      <c r="L62" s="678"/>
      <c r="M62" s="679"/>
    </row>
    <row r="63" spans="4:13" ht="15" hidden="1" customHeight="1" x14ac:dyDescent="0.25">
      <c r="D63" s="649" t="s">
        <v>111</v>
      </c>
      <c r="E63" s="650" t="s">
        <v>273</v>
      </c>
      <c r="F63" s="650"/>
      <c r="G63" s="650"/>
      <c r="H63" s="650"/>
      <c r="I63" s="650"/>
      <c r="J63" s="650"/>
      <c r="K63" s="650"/>
      <c r="L63" s="650"/>
      <c r="M63" s="651"/>
    </row>
    <row r="64" spans="4:13" ht="15" hidden="1" customHeight="1" x14ac:dyDescent="0.25">
      <c r="D64" s="649"/>
      <c r="E64" s="650"/>
      <c r="F64" s="650"/>
      <c r="G64" s="650"/>
      <c r="H64" s="650"/>
      <c r="I64" s="650"/>
      <c r="J64" s="650"/>
      <c r="K64" s="650"/>
      <c r="L64" s="650"/>
      <c r="M64" s="651"/>
    </row>
    <row r="65" spans="4:13" ht="21.75" hidden="1" customHeight="1" x14ac:dyDescent="0.25">
      <c r="D65" s="649"/>
      <c r="E65" s="650"/>
      <c r="F65" s="650"/>
      <c r="G65" s="650"/>
      <c r="H65" s="650"/>
      <c r="I65" s="650"/>
      <c r="J65" s="650"/>
      <c r="K65" s="650"/>
      <c r="L65" s="650"/>
      <c r="M65" s="651"/>
    </row>
    <row r="66" spans="4:13" ht="7.5" hidden="1" customHeight="1" x14ac:dyDescent="0.25">
      <c r="D66" s="677"/>
      <c r="E66" s="678"/>
      <c r="F66" s="678"/>
      <c r="G66" s="678"/>
      <c r="H66" s="678"/>
      <c r="I66" s="678"/>
      <c r="J66" s="678"/>
      <c r="K66" s="678"/>
      <c r="L66" s="678"/>
      <c r="M66" s="679"/>
    </row>
    <row r="67" spans="4:13" ht="15" hidden="1" customHeight="1" x14ac:dyDescent="0.25">
      <c r="D67" s="649" t="s">
        <v>112</v>
      </c>
      <c r="E67" s="650" t="s">
        <v>274</v>
      </c>
      <c r="F67" s="650"/>
      <c r="G67" s="650"/>
      <c r="H67" s="650"/>
      <c r="I67" s="650"/>
      <c r="J67" s="650"/>
      <c r="K67" s="650"/>
      <c r="L67" s="650"/>
      <c r="M67" s="651"/>
    </row>
    <row r="68" spans="4:13" ht="15" hidden="1" customHeight="1" x14ac:dyDescent="0.25">
      <c r="D68" s="649"/>
      <c r="E68" s="650"/>
      <c r="F68" s="650"/>
      <c r="G68" s="650"/>
      <c r="H68" s="650"/>
      <c r="I68" s="650"/>
      <c r="J68" s="650"/>
      <c r="K68" s="650"/>
      <c r="L68" s="650"/>
      <c r="M68" s="651"/>
    </row>
    <row r="69" spans="4:13" ht="38.25" hidden="1" customHeight="1" x14ac:dyDescent="0.25">
      <c r="D69" s="649"/>
      <c r="E69" s="650"/>
      <c r="F69" s="650"/>
      <c r="G69" s="650"/>
      <c r="H69" s="650"/>
      <c r="I69" s="650"/>
      <c r="J69" s="650"/>
      <c r="K69" s="650"/>
      <c r="L69" s="650"/>
      <c r="M69" s="651"/>
    </row>
    <row r="70" spans="4:13" ht="7.5" hidden="1" customHeight="1" x14ac:dyDescent="0.25">
      <c r="D70" s="677"/>
      <c r="E70" s="678"/>
      <c r="F70" s="678"/>
      <c r="G70" s="678"/>
      <c r="H70" s="678"/>
      <c r="I70" s="678"/>
      <c r="J70" s="678"/>
      <c r="K70" s="678"/>
      <c r="L70" s="678"/>
      <c r="M70" s="679"/>
    </row>
    <row r="71" spans="4:13" ht="15" hidden="1" customHeight="1" x14ac:dyDescent="0.25">
      <c r="D71" s="649" t="s">
        <v>275</v>
      </c>
      <c r="E71" s="650" t="s">
        <v>276</v>
      </c>
      <c r="F71" s="650"/>
      <c r="G71" s="650"/>
      <c r="H71" s="650"/>
      <c r="I71" s="650"/>
      <c r="J71" s="650"/>
      <c r="K71" s="650"/>
      <c r="L71" s="650"/>
      <c r="M71" s="651"/>
    </row>
    <row r="72" spans="4:13" ht="15" hidden="1" customHeight="1" x14ac:dyDescent="0.25">
      <c r="D72" s="649"/>
      <c r="E72" s="650"/>
      <c r="F72" s="650"/>
      <c r="G72" s="650"/>
      <c r="H72" s="650"/>
      <c r="I72" s="650"/>
      <c r="J72" s="650"/>
      <c r="K72" s="650"/>
      <c r="L72" s="650"/>
      <c r="M72" s="651"/>
    </row>
    <row r="73" spans="4:13" ht="19.5" hidden="1" customHeight="1" x14ac:dyDescent="0.25">
      <c r="D73" s="649"/>
      <c r="E73" s="650"/>
      <c r="F73" s="650"/>
      <c r="G73" s="650"/>
      <c r="H73" s="650"/>
      <c r="I73" s="650"/>
      <c r="J73" s="650"/>
      <c r="K73" s="650"/>
      <c r="L73" s="650"/>
      <c r="M73" s="651"/>
    </row>
    <row r="74" spans="4:13" ht="15" hidden="1" customHeight="1" x14ac:dyDescent="0.25">
      <c r="D74" s="348"/>
      <c r="E74" s="349"/>
      <c r="F74" s="349"/>
      <c r="G74" s="349"/>
      <c r="H74" s="349"/>
      <c r="I74" s="349"/>
      <c r="J74" s="349"/>
      <c r="K74" s="349"/>
      <c r="L74" s="349"/>
      <c r="M74" s="350"/>
    </row>
  </sheetData>
  <sheetProtection sheet="1" objects="1" scenarios="1" formatCells="0" insertColumns="0" insertRows="0" selectLockedCells="1"/>
  <mergeCells count="55">
    <mergeCell ref="E6:E7"/>
    <mergeCell ref="F6:G7"/>
    <mergeCell ref="H6:I7"/>
    <mergeCell ref="B3:H3"/>
    <mergeCell ref="I3:O3"/>
    <mergeCell ref="B4:M4"/>
    <mergeCell ref="N4:O4"/>
    <mergeCell ref="B5:M5"/>
    <mergeCell ref="N5:O5"/>
    <mergeCell ref="D31:D33"/>
    <mergeCell ref="E31:M33"/>
    <mergeCell ref="J6:J19"/>
    <mergeCell ref="K6:K7"/>
    <mergeCell ref="L6:M7"/>
    <mergeCell ref="A24:T24"/>
    <mergeCell ref="D27:M27"/>
    <mergeCell ref="D28:M28"/>
    <mergeCell ref="D29:M29"/>
    <mergeCell ref="D30:M30"/>
    <mergeCell ref="N6:N7"/>
    <mergeCell ref="O6:O7"/>
    <mergeCell ref="P22:Q22"/>
    <mergeCell ref="B6:B7"/>
    <mergeCell ref="C6:C7"/>
    <mergeCell ref="D6:D7"/>
    <mergeCell ref="D34:M34"/>
    <mergeCell ref="D35:D37"/>
    <mergeCell ref="E35:M37"/>
    <mergeCell ref="D38:M38"/>
    <mergeCell ref="D39:D41"/>
    <mergeCell ref="E39:M41"/>
    <mergeCell ref="D42:M42"/>
    <mergeCell ref="D43:D45"/>
    <mergeCell ref="E43:M45"/>
    <mergeCell ref="D46:M46"/>
    <mergeCell ref="D47:D49"/>
    <mergeCell ref="E47:M49"/>
    <mergeCell ref="D50:M50"/>
    <mergeCell ref="D51:D53"/>
    <mergeCell ref="E51:M53"/>
    <mergeCell ref="D54:M54"/>
    <mergeCell ref="D55:D57"/>
    <mergeCell ref="E55:M57"/>
    <mergeCell ref="D58:M58"/>
    <mergeCell ref="D59:D61"/>
    <mergeCell ref="E59:M61"/>
    <mergeCell ref="D62:M62"/>
    <mergeCell ref="D63:D65"/>
    <mergeCell ref="E63:M65"/>
    <mergeCell ref="D66:M66"/>
    <mergeCell ref="D67:D69"/>
    <mergeCell ref="E67:M69"/>
    <mergeCell ref="D70:M70"/>
    <mergeCell ref="D71:D73"/>
    <mergeCell ref="E71:M7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4"/>
  <sheetViews>
    <sheetView showGridLines="0" zoomScale="110" zoomScaleNormal="110" workbookViewId="0">
      <selection activeCell="G91" sqref="G91"/>
    </sheetView>
  </sheetViews>
  <sheetFormatPr defaultColWidth="0" defaultRowHeight="15" zeroHeight="1" x14ac:dyDescent="0.25"/>
  <cols>
    <col min="1" max="1" width="5.85546875" bestFit="1" customWidth="1"/>
    <col min="2" max="2" width="13.7109375" style="6" customWidth="1"/>
    <col min="3" max="3" width="29.85546875" customWidth="1"/>
    <col min="4" max="4" width="11.42578125" bestFit="1" customWidth="1"/>
    <col min="5" max="5" width="22" bestFit="1" customWidth="1"/>
    <col min="6" max="6" width="23" customWidth="1"/>
    <col min="7" max="7" width="19" style="3" bestFit="1" customWidth="1"/>
    <col min="8" max="8" width="9.140625" customWidth="1"/>
    <col min="9" max="9" width="11.85546875" customWidth="1"/>
    <col min="10" max="10" width="12.140625" customWidth="1"/>
    <col min="11" max="16" width="9.140625" customWidth="1"/>
    <col min="17" max="16384" width="9.140625" hidden="1"/>
  </cols>
  <sheetData>
    <row r="1" spans="1:13" ht="21" x14ac:dyDescent="0.35">
      <c r="A1" s="418" t="s">
        <v>16</v>
      </c>
      <c r="B1" s="419"/>
      <c r="C1" s="419"/>
      <c r="D1" s="419"/>
      <c r="E1" s="419"/>
      <c r="F1" s="419"/>
      <c r="G1" s="419"/>
      <c r="H1" s="10"/>
      <c r="I1" s="10"/>
      <c r="J1" s="10"/>
      <c r="K1" s="10"/>
      <c r="L1" s="10"/>
      <c r="M1" s="11"/>
    </row>
    <row r="2" spans="1:13" ht="9" customHeight="1" x14ac:dyDescent="0.25">
      <c r="A2" s="12"/>
      <c r="B2" s="13"/>
      <c r="C2" s="8"/>
      <c r="D2" s="8"/>
      <c r="E2" s="8"/>
      <c r="F2" s="8"/>
      <c r="G2" s="14"/>
      <c r="H2" s="8"/>
      <c r="I2" s="8"/>
      <c r="J2" s="8"/>
      <c r="K2" s="8"/>
      <c r="L2" s="8"/>
      <c r="M2" s="15"/>
    </row>
    <row r="3" spans="1:13" ht="30" customHeight="1" x14ac:dyDescent="0.25">
      <c r="A3" s="16" t="s">
        <v>19</v>
      </c>
      <c r="B3" s="9" t="s">
        <v>18</v>
      </c>
      <c r="C3" s="9" t="s">
        <v>17</v>
      </c>
      <c r="D3" s="9" t="s">
        <v>39</v>
      </c>
      <c r="E3" s="2" t="s">
        <v>20</v>
      </c>
      <c r="F3" s="4" t="s">
        <v>67</v>
      </c>
      <c r="G3" s="5" t="s">
        <v>68</v>
      </c>
      <c r="H3" s="8"/>
      <c r="I3" s="8"/>
      <c r="J3" s="8"/>
      <c r="K3" s="8"/>
      <c r="L3" s="8"/>
      <c r="M3" s="15"/>
    </row>
    <row r="4" spans="1:13" x14ac:dyDescent="0.25">
      <c r="A4" s="422" t="s">
        <v>43</v>
      </c>
      <c r="B4" s="425" t="s">
        <v>0</v>
      </c>
      <c r="C4" s="62" t="s">
        <v>1</v>
      </c>
      <c r="D4" s="63">
        <v>0.44</v>
      </c>
      <c r="E4" s="429"/>
      <c r="F4" s="456"/>
      <c r="G4" s="459"/>
      <c r="H4" s="8"/>
      <c r="I4" s="8"/>
      <c r="J4" s="8"/>
      <c r="K4" s="8"/>
      <c r="L4" s="8"/>
      <c r="M4" s="15"/>
    </row>
    <row r="5" spans="1:13" x14ac:dyDescent="0.25">
      <c r="A5" s="423"/>
      <c r="B5" s="426"/>
      <c r="C5" s="62" t="s">
        <v>2</v>
      </c>
      <c r="D5" s="63">
        <v>0.37</v>
      </c>
      <c r="E5" s="452"/>
      <c r="F5" s="457"/>
      <c r="G5" s="460"/>
      <c r="H5" s="8"/>
      <c r="I5" s="8"/>
      <c r="J5" s="8"/>
      <c r="K5" s="8"/>
      <c r="L5" s="8"/>
      <c r="M5" s="15"/>
    </row>
    <row r="6" spans="1:13" x14ac:dyDescent="0.25">
      <c r="A6" s="423"/>
      <c r="B6" s="426"/>
      <c r="C6" s="62" t="s">
        <v>3</v>
      </c>
      <c r="D6" s="63">
        <v>0.05</v>
      </c>
      <c r="E6" s="452"/>
      <c r="F6" s="457"/>
      <c r="G6" s="460"/>
      <c r="H6" s="8"/>
      <c r="I6" s="8"/>
      <c r="J6" s="8"/>
      <c r="K6" s="8"/>
      <c r="L6" s="8"/>
      <c r="M6" s="15"/>
    </row>
    <row r="7" spans="1:13" x14ac:dyDescent="0.25">
      <c r="A7" s="423"/>
      <c r="B7" s="426"/>
      <c r="C7" s="62" t="s">
        <v>4</v>
      </c>
      <c r="D7" s="63">
        <v>0.12</v>
      </c>
      <c r="E7" s="430"/>
      <c r="F7" s="458"/>
      <c r="G7" s="461"/>
      <c r="H7" s="8"/>
      <c r="I7" s="8"/>
      <c r="J7" s="8"/>
      <c r="K7" s="8"/>
      <c r="L7" s="8"/>
      <c r="M7" s="15"/>
    </row>
    <row r="8" spans="1:13" ht="17.25" x14ac:dyDescent="0.3">
      <c r="A8" s="424"/>
      <c r="B8" s="427"/>
      <c r="C8" s="67" t="s">
        <v>5</v>
      </c>
      <c r="D8" s="68">
        <f>SUM(D4:D7)</f>
        <v>0.98000000000000009</v>
      </c>
      <c r="E8" s="69"/>
      <c r="F8" s="62">
        <v>25</v>
      </c>
      <c r="G8" s="71">
        <f>+D8*F8</f>
        <v>24.500000000000004</v>
      </c>
      <c r="H8" s="8"/>
      <c r="I8" s="8"/>
      <c r="J8" s="8"/>
      <c r="K8" s="8"/>
      <c r="L8" s="8"/>
      <c r="M8" s="15"/>
    </row>
    <row r="9" spans="1:13" x14ac:dyDescent="0.25">
      <c r="A9" s="422" t="s">
        <v>44</v>
      </c>
      <c r="B9" s="425" t="s">
        <v>6</v>
      </c>
      <c r="C9" s="62" t="s">
        <v>6</v>
      </c>
      <c r="D9" s="63">
        <v>0.43</v>
      </c>
      <c r="E9" s="429"/>
      <c r="F9" s="456"/>
      <c r="G9" s="459"/>
      <c r="H9" s="8"/>
      <c r="I9" s="8"/>
      <c r="J9" s="8"/>
      <c r="K9" s="8"/>
      <c r="L9" s="8"/>
      <c r="M9" s="15"/>
    </row>
    <row r="10" spans="1:13" x14ac:dyDescent="0.25">
      <c r="A10" s="423"/>
      <c r="B10" s="426"/>
      <c r="C10" s="62" t="s">
        <v>2</v>
      </c>
      <c r="D10" s="63">
        <v>0.5</v>
      </c>
      <c r="E10" s="452"/>
      <c r="F10" s="457"/>
      <c r="G10" s="460"/>
      <c r="H10" s="8"/>
      <c r="I10" s="8"/>
      <c r="J10" s="8"/>
      <c r="K10" s="8"/>
      <c r="L10" s="8"/>
      <c r="M10" s="15"/>
    </row>
    <row r="11" spans="1:13" x14ac:dyDescent="0.25">
      <c r="A11" s="423"/>
      <c r="B11" s="426"/>
      <c r="C11" s="62" t="s">
        <v>7</v>
      </c>
      <c r="D11" s="63">
        <v>0.09</v>
      </c>
      <c r="E11" s="430"/>
      <c r="F11" s="458"/>
      <c r="G11" s="461"/>
      <c r="H11" s="8"/>
      <c r="I11" s="8"/>
      <c r="J11" s="8"/>
      <c r="K11" s="8"/>
      <c r="L11" s="8"/>
      <c r="M11" s="15"/>
    </row>
    <row r="12" spans="1:13" ht="17.25" x14ac:dyDescent="0.3">
      <c r="A12" s="424"/>
      <c r="B12" s="427"/>
      <c r="C12" s="67" t="s">
        <v>5</v>
      </c>
      <c r="D12" s="68">
        <f>SUM(D9:D11)</f>
        <v>1.02</v>
      </c>
      <c r="E12" s="69"/>
      <c r="F12" s="62">
        <v>15</v>
      </c>
      <c r="G12" s="71">
        <f>+D12*F12</f>
        <v>15.3</v>
      </c>
      <c r="H12" s="8"/>
      <c r="I12" s="8"/>
      <c r="J12" s="8"/>
      <c r="K12" s="8"/>
      <c r="L12" s="8"/>
      <c r="M12" s="15"/>
    </row>
    <row r="13" spans="1:13" x14ac:dyDescent="0.25">
      <c r="A13" s="422" t="s">
        <v>45</v>
      </c>
      <c r="B13" s="425" t="s">
        <v>8</v>
      </c>
      <c r="C13" s="62" t="s">
        <v>9</v>
      </c>
      <c r="D13" s="63">
        <v>0.56999999999999995</v>
      </c>
      <c r="E13" s="429" t="s">
        <v>41</v>
      </c>
      <c r="F13" s="456"/>
      <c r="G13" s="459"/>
      <c r="H13" s="8"/>
      <c r="I13" s="8"/>
      <c r="J13" s="8"/>
      <c r="K13" s="8"/>
      <c r="L13" s="8"/>
      <c r="M13" s="15"/>
    </row>
    <row r="14" spans="1:13" x14ac:dyDescent="0.25">
      <c r="A14" s="423"/>
      <c r="B14" s="426"/>
      <c r="C14" s="62" t="s">
        <v>7</v>
      </c>
      <c r="D14" s="63">
        <v>0.09</v>
      </c>
      <c r="E14" s="430"/>
      <c r="F14" s="458"/>
      <c r="G14" s="461"/>
      <c r="H14" s="8"/>
      <c r="I14" s="8"/>
      <c r="J14" s="8"/>
      <c r="K14" s="8"/>
      <c r="L14" s="8"/>
      <c r="M14" s="15"/>
    </row>
    <row r="15" spans="1:13" ht="17.25" x14ac:dyDescent="0.3">
      <c r="A15" s="424"/>
      <c r="B15" s="427"/>
      <c r="C15" s="67" t="s">
        <v>5</v>
      </c>
      <c r="D15" s="68">
        <f>SUM(D13:D14)</f>
        <v>0.65999999999999992</v>
      </c>
      <c r="E15" s="69"/>
      <c r="F15" s="62">
        <v>27</v>
      </c>
      <c r="G15" s="71">
        <f>+D15*F15</f>
        <v>17.819999999999997</v>
      </c>
      <c r="H15" s="8"/>
      <c r="I15" s="8"/>
      <c r="J15" s="8"/>
      <c r="K15" s="8"/>
      <c r="L15" s="8"/>
      <c r="M15" s="15"/>
    </row>
    <row r="16" spans="1:13" x14ac:dyDescent="0.25">
      <c r="A16" s="422" t="s">
        <v>48</v>
      </c>
      <c r="B16" s="425" t="s">
        <v>10</v>
      </c>
      <c r="C16" s="62" t="s">
        <v>11</v>
      </c>
      <c r="D16" s="63">
        <v>0.48</v>
      </c>
      <c r="E16" s="429"/>
      <c r="F16" s="456"/>
      <c r="G16" s="459"/>
      <c r="H16" s="8"/>
      <c r="I16" s="37"/>
      <c r="J16" s="8"/>
      <c r="K16" s="8"/>
      <c r="L16" s="8"/>
      <c r="M16" s="15"/>
    </row>
    <row r="17" spans="1:13" x14ac:dyDescent="0.25">
      <c r="A17" s="423"/>
      <c r="B17" s="426"/>
      <c r="C17" s="62" t="s">
        <v>2</v>
      </c>
      <c r="D17" s="63">
        <v>0.32</v>
      </c>
      <c r="E17" s="452"/>
      <c r="F17" s="457"/>
      <c r="G17" s="460"/>
      <c r="H17" s="8"/>
      <c r="I17" s="8"/>
      <c r="J17" s="8"/>
      <c r="K17" s="8"/>
      <c r="L17" s="8"/>
      <c r="M17" s="15"/>
    </row>
    <row r="18" spans="1:13" x14ac:dyDescent="0.25">
      <c r="A18" s="423"/>
      <c r="B18" s="426"/>
      <c r="C18" s="62" t="s">
        <v>3</v>
      </c>
      <c r="D18" s="63">
        <v>0.05</v>
      </c>
      <c r="E18" s="452"/>
      <c r="F18" s="457"/>
      <c r="G18" s="460"/>
      <c r="H18" s="8"/>
      <c r="I18" s="8"/>
      <c r="J18" s="8"/>
      <c r="K18" s="8"/>
      <c r="L18" s="8"/>
      <c r="M18" s="15"/>
    </row>
    <row r="19" spans="1:13" x14ac:dyDescent="0.25">
      <c r="A19" s="423"/>
      <c r="B19" s="426"/>
      <c r="C19" s="62" t="s">
        <v>12</v>
      </c>
      <c r="D19" s="63">
        <v>0.09</v>
      </c>
      <c r="E19" s="430"/>
      <c r="F19" s="458"/>
      <c r="G19" s="461"/>
      <c r="H19" s="8"/>
      <c r="I19" s="8"/>
      <c r="J19" s="8"/>
      <c r="K19" s="8"/>
      <c r="L19" s="8"/>
      <c r="M19" s="15"/>
    </row>
    <row r="20" spans="1:13" ht="17.25" x14ac:dyDescent="0.3">
      <c r="A20" s="424"/>
      <c r="B20" s="427"/>
      <c r="C20" s="67" t="s">
        <v>5</v>
      </c>
      <c r="D20" s="68">
        <f>SUM(D16:D19)</f>
        <v>0.94000000000000006</v>
      </c>
      <c r="E20" s="69"/>
      <c r="F20" s="62">
        <v>29</v>
      </c>
      <c r="G20" s="71">
        <f>+D20*F20</f>
        <v>27.26</v>
      </c>
      <c r="H20" s="8"/>
      <c r="I20" s="8"/>
      <c r="J20" s="8"/>
      <c r="K20" s="8"/>
      <c r="L20" s="8"/>
      <c r="M20" s="15"/>
    </row>
    <row r="21" spans="1:13" x14ac:dyDescent="0.25">
      <c r="A21" s="422" t="s">
        <v>47</v>
      </c>
      <c r="B21" s="425" t="s">
        <v>13</v>
      </c>
      <c r="C21" s="62" t="s">
        <v>14</v>
      </c>
      <c r="D21" s="63">
        <v>0.65</v>
      </c>
      <c r="E21" s="453" t="s">
        <v>40</v>
      </c>
      <c r="F21" s="456"/>
      <c r="G21" s="459"/>
      <c r="H21" s="8"/>
      <c r="I21" s="8"/>
      <c r="J21" s="8"/>
      <c r="K21" s="8"/>
      <c r="L21" s="8"/>
      <c r="M21" s="15"/>
    </row>
    <row r="22" spans="1:13" x14ac:dyDescent="0.25">
      <c r="A22" s="423"/>
      <c r="B22" s="426"/>
      <c r="C22" s="62" t="s">
        <v>3</v>
      </c>
      <c r="D22" s="63">
        <v>0.05</v>
      </c>
      <c r="E22" s="454"/>
      <c r="F22" s="457"/>
      <c r="G22" s="460"/>
      <c r="H22" s="8"/>
      <c r="I22" s="8"/>
      <c r="J22" s="8"/>
      <c r="K22" s="8"/>
      <c r="L22" s="8"/>
      <c r="M22" s="15"/>
    </row>
    <row r="23" spans="1:13" x14ac:dyDescent="0.25">
      <c r="A23" s="423"/>
      <c r="B23" s="426"/>
      <c r="C23" s="62" t="s">
        <v>15</v>
      </c>
      <c r="D23" s="63">
        <v>7.0000000000000007E-2</v>
      </c>
      <c r="E23" s="455"/>
      <c r="F23" s="458"/>
      <c r="G23" s="461"/>
      <c r="H23" s="8"/>
      <c r="I23" s="8"/>
      <c r="J23" s="8"/>
      <c r="K23" s="8"/>
      <c r="L23" s="8"/>
      <c r="M23" s="15"/>
    </row>
    <row r="24" spans="1:13" ht="17.25" x14ac:dyDescent="0.3">
      <c r="A24" s="424"/>
      <c r="B24" s="427"/>
      <c r="C24" s="67" t="s">
        <v>5</v>
      </c>
      <c r="D24" s="68">
        <f>SUM(D21:D23)</f>
        <v>0.77</v>
      </c>
      <c r="E24" s="69"/>
      <c r="F24" s="62">
        <v>18</v>
      </c>
      <c r="G24" s="71">
        <f>+D24*F24</f>
        <v>13.86</v>
      </c>
      <c r="H24" s="8"/>
      <c r="I24" s="8"/>
      <c r="J24" s="8"/>
      <c r="K24" s="8"/>
      <c r="L24" s="8"/>
      <c r="M24" s="15"/>
    </row>
    <row r="25" spans="1:13" s="40" customFormat="1" x14ac:dyDescent="0.25">
      <c r="A25" s="33"/>
      <c r="B25" s="34"/>
      <c r="C25" s="35"/>
      <c r="D25" s="36"/>
      <c r="E25" s="37"/>
      <c r="F25" s="37"/>
      <c r="G25" s="38"/>
      <c r="H25" s="37"/>
      <c r="I25" s="37"/>
      <c r="J25" s="37"/>
      <c r="K25" s="37"/>
      <c r="L25" s="37"/>
      <c r="M25" s="39"/>
    </row>
    <row r="26" spans="1:13" s="40" customFormat="1" x14ac:dyDescent="0.25">
      <c r="A26" s="33"/>
      <c r="B26" s="34"/>
      <c r="C26" s="35"/>
      <c r="D26" s="36"/>
      <c r="E26" s="37"/>
      <c r="F26" s="37"/>
      <c r="G26" s="38"/>
      <c r="H26" s="37"/>
      <c r="I26" s="37"/>
      <c r="J26" s="37"/>
      <c r="K26" s="37"/>
      <c r="L26" s="37"/>
      <c r="M26" s="39"/>
    </row>
    <row r="27" spans="1:13" s="40" customFormat="1" ht="21" x14ac:dyDescent="0.35">
      <c r="A27" s="428" t="s">
        <v>64</v>
      </c>
      <c r="B27" s="428"/>
      <c r="C27" s="428"/>
      <c r="D27" s="428"/>
      <c r="E27" s="428"/>
      <c r="F27" s="428"/>
      <c r="G27" s="428"/>
      <c r="H27" s="37"/>
      <c r="I27" s="37"/>
      <c r="J27" s="37"/>
      <c r="K27" s="37"/>
      <c r="L27" s="37"/>
      <c r="M27" s="39"/>
    </row>
    <row r="28" spans="1:13" s="40" customFormat="1" ht="7.5" customHeight="1" x14ac:dyDescent="0.25">
      <c r="A28" s="33"/>
      <c r="B28" s="34"/>
      <c r="C28" s="35"/>
      <c r="D28" s="36"/>
      <c r="E28" s="37"/>
      <c r="F28" s="37"/>
      <c r="G28" s="38"/>
      <c r="H28" s="37"/>
      <c r="I28" s="37"/>
      <c r="J28" s="37"/>
      <c r="K28" s="37"/>
      <c r="L28" s="37"/>
      <c r="M28" s="39"/>
    </row>
    <row r="29" spans="1:13" s="40" customFormat="1" ht="30" x14ac:dyDescent="0.25">
      <c r="A29" s="41" t="s">
        <v>19</v>
      </c>
      <c r="B29" s="42" t="s">
        <v>21</v>
      </c>
      <c r="C29" s="43" t="s">
        <v>65</v>
      </c>
      <c r="D29" s="462" t="s">
        <v>20</v>
      </c>
      <c r="E29" s="462"/>
      <c r="F29" s="43" t="s">
        <v>66</v>
      </c>
      <c r="G29" s="44" t="s">
        <v>72</v>
      </c>
      <c r="H29" s="37"/>
      <c r="I29" s="37"/>
      <c r="J29" s="37"/>
      <c r="K29" s="37"/>
      <c r="L29" s="37"/>
      <c r="M29" s="39"/>
    </row>
    <row r="30" spans="1:13" s="40" customFormat="1" ht="42" customHeight="1" x14ac:dyDescent="0.3">
      <c r="A30" s="45" t="s">
        <v>43</v>
      </c>
      <c r="B30" s="83" t="s">
        <v>0</v>
      </c>
      <c r="C30" s="68">
        <f>$D$59</f>
        <v>1.8225</v>
      </c>
      <c r="D30" s="463"/>
      <c r="E30" s="463"/>
      <c r="F30" s="62">
        <v>10</v>
      </c>
      <c r="G30" s="71">
        <f>C30*F30</f>
        <v>18.225000000000001</v>
      </c>
      <c r="H30" s="37"/>
      <c r="I30" s="37"/>
      <c r="J30" s="37"/>
      <c r="K30" s="37"/>
      <c r="L30" s="37"/>
      <c r="M30" s="39"/>
    </row>
    <row r="31" spans="1:13" s="40" customFormat="1" ht="35.25" customHeight="1" x14ac:dyDescent="0.3">
      <c r="A31" s="45" t="s">
        <v>44</v>
      </c>
      <c r="B31" s="83" t="s">
        <v>6</v>
      </c>
      <c r="C31" s="68">
        <f>$D$66</f>
        <v>1.8625</v>
      </c>
      <c r="D31" s="463"/>
      <c r="E31" s="463"/>
      <c r="F31" s="62">
        <v>8</v>
      </c>
      <c r="G31" s="71">
        <f t="shared" ref="G31:G34" si="0">C31*F31</f>
        <v>14.9</v>
      </c>
      <c r="H31" s="37"/>
      <c r="I31" s="37"/>
      <c r="J31" s="37"/>
      <c r="K31" s="37"/>
      <c r="L31" s="37"/>
      <c r="M31" s="39"/>
    </row>
    <row r="32" spans="1:13" s="40" customFormat="1" ht="44.25" customHeight="1" x14ac:dyDescent="0.3">
      <c r="A32" s="45" t="s">
        <v>45</v>
      </c>
      <c r="B32" s="83" t="s">
        <v>8</v>
      </c>
      <c r="C32" s="68">
        <f>$D$73</f>
        <v>1.7825</v>
      </c>
      <c r="D32" s="464" t="s">
        <v>74</v>
      </c>
      <c r="E32" s="465"/>
      <c r="F32" s="62">
        <v>13</v>
      </c>
      <c r="G32" s="71">
        <f>C32*F32</f>
        <v>23.172499999999999</v>
      </c>
      <c r="H32" s="37"/>
      <c r="I32" s="37"/>
      <c r="J32" s="37"/>
      <c r="K32" s="37"/>
      <c r="L32" s="37"/>
      <c r="M32" s="39"/>
    </row>
    <row r="33" spans="1:13" s="40" customFormat="1" ht="34.5" customHeight="1" x14ac:dyDescent="0.3">
      <c r="A33" s="45" t="s">
        <v>48</v>
      </c>
      <c r="B33" s="83" t="s">
        <v>73</v>
      </c>
      <c r="C33" s="68">
        <f>$D$81</f>
        <v>1.7825</v>
      </c>
      <c r="D33" s="463"/>
      <c r="E33" s="463"/>
      <c r="F33" s="62">
        <v>5</v>
      </c>
      <c r="G33" s="71">
        <f t="shared" si="0"/>
        <v>8.9124999999999996</v>
      </c>
      <c r="H33" s="37"/>
      <c r="I33" s="37"/>
      <c r="J33" s="37"/>
      <c r="K33" s="37"/>
      <c r="L33" s="37"/>
      <c r="M33" s="39"/>
    </row>
    <row r="34" spans="1:13" s="40" customFormat="1" ht="30" x14ac:dyDescent="0.3">
      <c r="A34" s="45" t="s">
        <v>47</v>
      </c>
      <c r="B34" s="83" t="s">
        <v>13</v>
      </c>
      <c r="C34" s="68">
        <f>$D$89</f>
        <v>1.8925000000000001</v>
      </c>
      <c r="D34" s="463" t="s">
        <v>40</v>
      </c>
      <c r="E34" s="463"/>
      <c r="F34" s="62">
        <v>2</v>
      </c>
      <c r="G34" s="71">
        <f t="shared" si="0"/>
        <v>3.7850000000000001</v>
      </c>
      <c r="H34" s="37"/>
      <c r="I34" s="37"/>
      <c r="J34" s="37"/>
      <c r="K34" s="37"/>
      <c r="L34" s="37"/>
      <c r="M34" s="39"/>
    </row>
    <row r="35" spans="1:13" s="40" customFormat="1" x14ac:dyDescent="0.25">
      <c r="A35" s="48"/>
      <c r="B35" s="34"/>
      <c r="C35" s="36"/>
      <c r="D35" s="49"/>
      <c r="E35" s="49"/>
      <c r="F35" s="37"/>
      <c r="G35" s="38"/>
      <c r="H35" s="37"/>
      <c r="I35" s="37"/>
      <c r="J35" s="37"/>
      <c r="K35" s="37"/>
      <c r="L35" s="37"/>
      <c r="M35" s="39"/>
    </row>
    <row r="36" spans="1:13" s="40" customFormat="1" x14ac:dyDescent="0.25">
      <c r="A36" s="48"/>
      <c r="B36" s="34"/>
      <c r="C36" s="36"/>
      <c r="D36" s="49"/>
      <c r="E36" s="49"/>
      <c r="F36" s="37"/>
      <c r="G36" s="38"/>
      <c r="H36" s="37"/>
      <c r="I36" s="37"/>
      <c r="J36" s="37"/>
      <c r="K36" s="37"/>
      <c r="L36" s="37"/>
      <c r="M36" s="39"/>
    </row>
    <row r="37" spans="1:13" s="40" customFormat="1" ht="21" x14ac:dyDescent="0.35">
      <c r="A37" s="428" t="s">
        <v>80</v>
      </c>
      <c r="B37" s="428"/>
      <c r="C37" s="428"/>
      <c r="D37" s="428"/>
      <c r="E37" s="428"/>
      <c r="F37" s="428"/>
      <c r="G37" s="428"/>
      <c r="H37" s="37"/>
      <c r="I37" s="37"/>
      <c r="J37" s="37"/>
      <c r="K37" s="37"/>
      <c r="L37" s="37"/>
      <c r="M37" s="39"/>
    </row>
    <row r="38" spans="1:13" s="40" customFormat="1" ht="7.5" customHeight="1" x14ac:dyDescent="0.35">
      <c r="A38" s="46"/>
      <c r="B38" s="46"/>
      <c r="C38" s="46"/>
      <c r="D38" s="46"/>
      <c r="E38" s="46"/>
      <c r="F38" s="46"/>
      <c r="G38" s="46"/>
      <c r="H38" s="37"/>
      <c r="I38" s="37"/>
      <c r="J38" s="37"/>
      <c r="K38" s="37"/>
      <c r="L38" s="37"/>
      <c r="M38" s="39"/>
    </row>
    <row r="39" spans="1:13" s="40" customFormat="1" ht="30" x14ac:dyDescent="0.25">
      <c r="A39" s="33"/>
      <c r="B39" s="34"/>
      <c r="C39" s="35"/>
      <c r="D39" s="47" t="s">
        <v>19</v>
      </c>
      <c r="E39" s="2" t="s">
        <v>78</v>
      </c>
      <c r="F39" s="2" t="s">
        <v>77</v>
      </c>
      <c r="G39" s="44" t="s">
        <v>79</v>
      </c>
      <c r="H39" s="37"/>
      <c r="I39" s="37"/>
      <c r="J39" s="37"/>
      <c r="K39" s="37"/>
      <c r="L39" s="37"/>
      <c r="M39" s="39"/>
    </row>
    <row r="40" spans="1:13" s="40" customFormat="1" ht="17.25" x14ac:dyDescent="0.3">
      <c r="A40" s="33"/>
      <c r="B40" s="34"/>
      <c r="C40" s="35"/>
      <c r="D40" s="50" t="s">
        <v>81</v>
      </c>
      <c r="E40" s="84">
        <v>0.28999999999999998</v>
      </c>
      <c r="F40" s="62">
        <v>15</v>
      </c>
      <c r="G40" s="72">
        <f>E40*F40</f>
        <v>4.3499999999999996</v>
      </c>
      <c r="H40" s="37"/>
      <c r="I40" s="37"/>
      <c r="J40" s="37"/>
      <c r="K40" s="37"/>
      <c r="L40" s="37"/>
      <c r="M40" s="39"/>
    </row>
    <row r="41" spans="1:13" s="40" customFormat="1" ht="17.25" x14ac:dyDescent="0.3">
      <c r="A41" s="33"/>
      <c r="B41" s="34"/>
      <c r="C41" s="35"/>
      <c r="D41" s="50" t="s">
        <v>82</v>
      </c>
      <c r="E41" s="84">
        <v>0.28999999999999998</v>
      </c>
      <c r="F41" s="62">
        <v>10</v>
      </c>
      <c r="G41" s="72">
        <f t="shared" ref="G41:G44" si="1">E41*F41</f>
        <v>2.9</v>
      </c>
      <c r="H41" s="37"/>
      <c r="I41" s="37"/>
      <c r="J41" s="37"/>
      <c r="K41" s="37"/>
      <c r="L41" s="37"/>
      <c r="M41" s="39"/>
    </row>
    <row r="42" spans="1:13" s="40" customFormat="1" ht="17.25" x14ac:dyDescent="0.3">
      <c r="A42" s="33"/>
      <c r="B42" s="34"/>
      <c r="C42" s="35"/>
      <c r="D42" s="50" t="s">
        <v>83</v>
      </c>
      <c r="E42" s="84">
        <v>0.28999999999999998</v>
      </c>
      <c r="F42" s="62">
        <v>14</v>
      </c>
      <c r="G42" s="72">
        <f t="shared" si="1"/>
        <v>4.0599999999999996</v>
      </c>
      <c r="H42" s="37"/>
      <c r="I42" s="37"/>
      <c r="J42" s="37"/>
      <c r="K42" s="37"/>
      <c r="L42" s="37"/>
      <c r="M42" s="39"/>
    </row>
    <row r="43" spans="1:13" s="40" customFormat="1" ht="17.25" x14ac:dyDescent="0.3">
      <c r="A43" s="33"/>
      <c r="B43" s="34"/>
      <c r="C43" s="35"/>
      <c r="D43" s="50" t="s">
        <v>84</v>
      </c>
      <c r="E43" s="84">
        <v>0.28999999999999998</v>
      </c>
      <c r="F43" s="62">
        <v>7</v>
      </c>
      <c r="G43" s="72">
        <f t="shared" si="1"/>
        <v>2.0299999999999998</v>
      </c>
      <c r="H43" s="37"/>
      <c r="I43" s="37"/>
      <c r="J43" s="37"/>
      <c r="K43" s="37"/>
      <c r="L43" s="37"/>
      <c r="M43" s="39"/>
    </row>
    <row r="44" spans="1:13" s="40" customFormat="1" ht="17.25" x14ac:dyDescent="0.3">
      <c r="A44" s="33"/>
      <c r="B44" s="34"/>
      <c r="C44" s="35"/>
      <c r="D44" s="50" t="s">
        <v>85</v>
      </c>
      <c r="E44" s="84">
        <v>0.28999999999999998</v>
      </c>
      <c r="F44" s="62">
        <v>11</v>
      </c>
      <c r="G44" s="72">
        <f t="shared" si="1"/>
        <v>3.19</v>
      </c>
      <c r="H44" s="37"/>
      <c r="I44" s="37"/>
      <c r="J44" s="37"/>
      <c r="K44" s="37"/>
      <c r="L44" s="37"/>
      <c r="M44" s="39"/>
    </row>
    <row r="45" spans="1:13" s="40" customFormat="1" x14ac:dyDescent="0.25">
      <c r="A45" s="33"/>
      <c r="B45" s="34"/>
      <c r="C45" s="35"/>
      <c r="D45" s="36"/>
      <c r="E45" s="37"/>
      <c r="F45" s="37"/>
      <c r="G45" s="38"/>
      <c r="H45" s="37"/>
      <c r="I45" s="37"/>
      <c r="J45" s="37"/>
      <c r="K45" s="37"/>
      <c r="L45" s="37"/>
      <c r="M45" s="39"/>
    </row>
    <row r="46" spans="1:13" ht="19.5" thickBot="1" x14ac:dyDescent="0.35">
      <c r="A46" s="17"/>
      <c r="B46" s="18"/>
      <c r="C46" s="19"/>
      <c r="D46" s="19"/>
      <c r="E46" s="19"/>
      <c r="F46" s="19"/>
      <c r="G46" s="70">
        <f>+G8+G12+G15+G20+G24+SUM(G30:G34)+SUM(G40:G44)</f>
        <v>184.26500000000001</v>
      </c>
      <c r="H46" s="442" t="s">
        <v>75</v>
      </c>
      <c r="I46" s="442"/>
      <c r="J46" s="442"/>
      <c r="K46" s="442"/>
      <c r="L46" s="442"/>
      <c r="M46" s="20"/>
    </row>
    <row r="47" spans="1:13" ht="18.75" x14ac:dyDescent="0.3">
      <c r="A47" s="8"/>
      <c r="B47" s="13"/>
      <c r="C47" s="8"/>
      <c r="D47" s="8"/>
      <c r="E47" s="8"/>
      <c r="F47" s="8"/>
      <c r="G47" s="21"/>
      <c r="H47" s="32"/>
      <c r="I47" s="32"/>
      <c r="J47" s="32"/>
      <c r="K47" s="32"/>
      <c r="L47" s="32"/>
      <c r="M47" s="8"/>
    </row>
    <row r="48" spans="1:13" ht="18.75" customHeight="1" x14ac:dyDescent="0.25">
      <c r="A48" s="8"/>
      <c r="B48" s="13"/>
      <c r="C48" s="8"/>
      <c r="D48" s="8"/>
      <c r="E48" s="8"/>
      <c r="F48" s="411" t="s">
        <v>76</v>
      </c>
      <c r="G48" s="411"/>
      <c r="H48" s="411"/>
      <c r="I48" s="411"/>
      <c r="J48" s="411"/>
      <c r="K48" s="411"/>
      <c r="L48" s="411"/>
      <c r="M48" s="411"/>
    </row>
    <row r="49" spans="1:16" ht="19.5" thickBot="1" x14ac:dyDescent="0.35">
      <c r="A49" s="8"/>
      <c r="B49" s="13"/>
      <c r="C49" s="8"/>
      <c r="D49" s="8"/>
      <c r="E49" s="8"/>
      <c r="F49" s="8"/>
      <c r="G49" s="21"/>
      <c r="H49" s="22"/>
      <c r="I49" s="8"/>
      <c r="J49" s="8"/>
      <c r="K49" s="8"/>
      <c r="L49" s="8"/>
      <c r="M49" s="8"/>
    </row>
    <row r="50" spans="1:16" ht="21" x14ac:dyDescent="0.35">
      <c r="A50" s="420" t="s">
        <v>337</v>
      </c>
      <c r="B50" s="421"/>
      <c r="C50" s="421"/>
      <c r="D50" s="421"/>
      <c r="E50" s="421"/>
      <c r="F50" s="421"/>
      <c r="G50" s="421"/>
      <c r="H50" s="10"/>
      <c r="I50" s="10"/>
      <c r="J50" s="10"/>
      <c r="K50" s="10"/>
      <c r="L50" s="10"/>
      <c r="M50" s="10"/>
      <c r="N50" s="10"/>
      <c r="O50" s="11"/>
    </row>
    <row r="51" spans="1:16" ht="45" x14ac:dyDescent="0.25">
      <c r="A51" s="23" t="s">
        <v>19</v>
      </c>
      <c r="B51" s="9" t="s">
        <v>21</v>
      </c>
      <c r="C51" s="1" t="s">
        <v>69</v>
      </c>
      <c r="D51" s="9" t="s">
        <v>65</v>
      </c>
      <c r="E51" s="2" t="s">
        <v>20</v>
      </c>
      <c r="F51" s="4" t="s">
        <v>70</v>
      </c>
      <c r="G51" s="5" t="s">
        <v>71</v>
      </c>
      <c r="H51" s="8"/>
      <c r="I51" s="8"/>
      <c r="J51" s="443" t="s">
        <v>25</v>
      </c>
      <c r="K51" s="444"/>
      <c r="L51" s="444"/>
      <c r="M51" s="444"/>
      <c r="N51" s="7"/>
      <c r="O51" s="24"/>
      <c r="P51" s="8"/>
    </row>
    <row r="52" spans="1:16" ht="30" customHeight="1" x14ac:dyDescent="0.25">
      <c r="A52" s="422" t="s">
        <v>43</v>
      </c>
      <c r="B52" s="425" t="s">
        <v>0</v>
      </c>
      <c r="C52" s="62" t="s">
        <v>1</v>
      </c>
      <c r="D52" s="63">
        <v>0.44</v>
      </c>
      <c r="E52" s="64"/>
      <c r="F52" s="62">
        <v>85</v>
      </c>
      <c r="G52" s="73">
        <f>+F52*D52</f>
        <v>37.4</v>
      </c>
      <c r="H52" s="8"/>
      <c r="I52" s="8"/>
      <c r="J52" s="433" t="s">
        <v>23</v>
      </c>
      <c r="K52" s="434"/>
      <c r="L52" s="434"/>
      <c r="M52" s="434"/>
      <c r="N52" s="434"/>
      <c r="O52" s="435"/>
      <c r="P52" s="8"/>
    </row>
    <row r="53" spans="1:16" x14ac:dyDescent="0.25">
      <c r="A53" s="423"/>
      <c r="B53" s="426"/>
      <c r="C53" s="62" t="s">
        <v>2</v>
      </c>
      <c r="D53" s="63">
        <v>0.37</v>
      </c>
      <c r="E53" s="64"/>
      <c r="F53" s="62">
        <v>85</v>
      </c>
      <c r="G53" s="73">
        <f t="shared" ref="G53:G88" si="2">+F53*D53</f>
        <v>31.45</v>
      </c>
      <c r="H53" s="8"/>
      <c r="I53" s="8"/>
      <c r="J53" s="436" t="s">
        <v>24</v>
      </c>
      <c r="K53" s="437"/>
      <c r="L53" s="437"/>
      <c r="M53" s="437"/>
      <c r="N53" s="437"/>
      <c r="O53" s="438"/>
      <c r="P53" s="8"/>
    </row>
    <row r="54" spans="1:16" ht="15" customHeight="1" x14ac:dyDescent="0.25">
      <c r="A54" s="423"/>
      <c r="B54" s="426"/>
      <c r="C54" s="62" t="s">
        <v>3</v>
      </c>
      <c r="D54" s="63">
        <v>0.05</v>
      </c>
      <c r="E54" s="64"/>
      <c r="F54" s="62">
        <v>150</v>
      </c>
      <c r="G54" s="73">
        <f t="shared" si="2"/>
        <v>7.5</v>
      </c>
      <c r="H54" s="8"/>
      <c r="I54" s="8"/>
      <c r="J54" s="446" t="s">
        <v>38</v>
      </c>
      <c r="K54" s="446"/>
      <c r="L54" s="446"/>
      <c r="M54" s="446"/>
      <c r="N54" s="446"/>
      <c r="O54" s="447"/>
      <c r="P54" s="31"/>
    </row>
    <row r="55" spans="1:16" x14ac:dyDescent="0.25">
      <c r="A55" s="423"/>
      <c r="B55" s="426"/>
      <c r="C55" s="62" t="s">
        <v>4</v>
      </c>
      <c r="D55" s="63">
        <v>0.12</v>
      </c>
      <c r="E55" s="64"/>
      <c r="F55" s="62">
        <v>60</v>
      </c>
      <c r="G55" s="73">
        <f t="shared" si="2"/>
        <v>7.1999999999999993</v>
      </c>
      <c r="H55" s="8"/>
      <c r="I55" s="8"/>
      <c r="J55" s="448"/>
      <c r="K55" s="448"/>
      <c r="L55" s="448"/>
      <c r="M55" s="448"/>
      <c r="N55" s="448"/>
      <c r="O55" s="449"/>
      <c r="P55" s="31"/>
    </row>
    <row r="56" spans="1:16" ht="15" customHeight="1" x14ac:dyDescent="0.25">
      <c r="A56" s="423"/>
      <c r="B56" s="426"/>
      <c r="C56" s="85" t="s">
        <v>29</v>
      </c>
      <c r="D56" s="86">
        <v>0.29249999999999998</v>
      </c>
      <c r="E56" s="64"/>
      <c r="F56" s="62">
        <v>45</v>
      </c>
      <c r="G56" s="73">
        <f t="shared" si="2"/>
        <v>13.1625</v>
      </c>
      <c r="H56" s="8"/>
      <c r="I56" s="8"/>
      <c r="J56" s="450" t="s">
        <v>110</v>
      </c>
      <c r="K56" s="450"/>
      <c r="L56" s="450"/>
      <c r="M56" s="450"/>
      <c r="N56" s="450"/>
      <c r="O56" s="451"/>
      <c r="P56" s="31"/>
    </row>
    <row r="57" spans="1:16" x14ac:dyDescent="0.25">
      <c r="A57" s="423"/>
      <c r="B57" s="426"/>
      <c r="C57" s="87" t="s">
        <v>22</v>
      </c>
      <c r="D57" s="88">
        <v>0.26</v>
      </c>
      <c r="E57" s="64"/>
      <c r="F57" s="62">
        <v>52</v>
      </c>
      <c r="G57" s="73">
        <f t="shared" si="2"/>
        <v>13.52</v>
      </c>
      <c r="H57" s="8"/>
      <c r="I57" s="8"/>
      <c r="J57" s="443" t="s">
        <v>26</v>
      </c>
      <c r="K57" s="444"/>
      <c r="L57" s="444"/>
      <c r="M57" s="444"/>
      <c r="N57" s="444"/>
      <c r="O57" s="445"/>
      <c r="P57" s="8"/>
    </row>
    <row r="58" spans="1:16" x14ac:dyDescent="0.25">
      <c r="A58" s="423"/>
      <c r="B58" s="426"/>
      <c r="C58" s="87" t="s">
        <v>30</v>
      </c>
      <c r="D58" s="88">
        <v>0.28999999999999998</v>
      </c>
      <c r="E58" s="64"/>
      <c r="F58" s="89">
        <v>50</v>
      </c>
      <c r="G58" s="73">
        <f t="shared" si="2"/>
        <v>14.499999999999998</v>
      </c>
      <c r="H58" s="8"/>
      <c r="I58" s="8"/>
      <c r="J58" s="433" t="s">
        <v>27</v>
      </c>
      <c r="K58" s="434"/>
      <c r="L58" s="434"/>
      <c r="M58" s="434"/>
      <c r="N58" s="434"/>
      <c r="O58" s="435"/>
      <c r="P58" s="8"/>
    </row>
    <row r="59" spans="1:16" ht="17.25" x14ac:dyDescent="0.3">
      <c r="A59" s="424"/>
      <c r="B59" s="427"/>
      <c r="C59" s="67" t="s">
        <v>5</v>
      </c>
      <c r="D59" s="68">
        <f>SUM(D52:D58)</f>
        <v>1.8225</v>
      </c>
      <c r="E59" s="69"/>
      <c r="F59" s="65" t="s">
        <v>32</v>
      </c>
      <c r="G59" s="71">
        <f>SUM(G52:G58)</f>
        <v>124.73249999999999</v>
      </c>
      <c r="H59" s="431" t="s">
        <v>34</v>
      </c>
      <c r="I59" s="432"/>
      <c r="J59" s="436" t="s">
        <v>28</v>
      </c>
      <c r="K59" s="437"/>
      <c r="L59" s="437"/>
      <c r="M59" s="437"/>
      <c r="N59" s="437"/>
      <c r="O59" s="438"/>
      <c r="P59" s="8"/>
    </row>
    <row r="60" spans="1:16" x14ac:dyDescent="0.25">
      <c r="A60" s="422" t="s">
        <v>44</v>
      </c>
      <c r="B60" s="425" t="s">
        <v>6</v>
      </c>
      <c r="C60" s="62" t="s">
        <v>6</v>
      </c>
      <c r="D60" s="63">
        <v>0.43</v>
      </c>
      <c r="E60" s="64"/>
      <c r="F60" s="89">
        <v>46</v>
      </c>
      <c r="G60" s="73">
        <f t="shared" si="2"/>
        <v>19.78</v>
      </c>
      <c r="H60" s="8"/>
      <c r="I60" s="8"/>
      <c r="J60" s="8"/>
      <c r="K60" s="8"/>
      <c r="L60" s="8"/>
      <c r="M60" s="8"/>
      <c r="N60" s="8"/>
      <c r="O60" s="15"/>
    </row>
    <row r="61" spans="1:16" x14ac:dyDescent="0.25">
      <c r="A61" s="423"/>
      <c r="B61" s="426"/>
      <c r="C61" s="62" t="s">
        <v>2</v>
      </c>
      <c r="D61" s="63">
        <v>0.5</v>
      </c>
      <c r="E61" s="64"/>
      <c r="F61" s="62">
        <v>46</v>
      </c>
      <c r="G61" s="73">
        <f t="shared" si="2"/>
        <v>23</v>
      </c>
      <c r="H61" s="8"/>
      <c r="I61" s="8"/>
      <c r="J61" s="8"/>
      <c r="K61" s="8"/>
      <c r="L61" s="8"/>
      <c r="M61" s="8"/>
      <c r="N61" s="8"/>
      <c r="O61" s="15"/>
    </row>
    <row r="62" spans="1:16" x14ac:dyDescent="0.25">
      <c r="A62" s="423"/>
      <c r="B62" s="426"/>
      <c r="C62" s="62" t="s">
        <v>7</v>
      </c>
      <c r="D62" s="63">
        <v>0.09</v>
      </c>
      <c r="E62" s="64"/>
      <c r="F62" s="90">
        <v>63</v>
      </c>
      <c r="G62" s="73">
        <f t="shared" si="2"/>
        <v>5.67</v>
      </c>
      <c r="H62" s="8"/>
      <c r="I62" s="8"/>
      <c r="J62" s="8"/>
      <c r="K62" s="8"/>
      <c r="L62" s="8"/>
      <c r="M62" s="8"/>
      <c r="N62" s="8"/>
      <c r="O62" s="15"/>
    </row>
    <row r="63" spans="1:16" x14ac:dyDescent="0.25">
      <c r="A63" s="423"/>
      <c r="B63" s="426"/>
      <c r="C63" s="85" t="s">
        <v>29</v>
      </c>
      <c r="D63" s="86">
        <v>0.29249999999999998</v>
      </c>
      <c r="E63" s="64"/>
      <c r="F63" s="90">
        <v>42</v>
      </c>
      <c r="G63" s="73">
        <f t="shared" si="2"/>
        <v>12.285</v>
      </c>
      <c r="H63" s="8"/>
      <c r="I63" s="8"/>
      <c r="J63" s="8"/>
      <c r="K63" s="8"/>
      <c r="L63" s="8"/>
      <c r="M63" s="8"/>
      <c r="N63" s="8"/>
      <c r="O63" s="15"/>
    </row>
    <row r="64" spans="1:16" x14ac:dyDescent="0.25">
      <c r="A64" s="423"/>
      <c r="B64" s="426"/>
      <c r="C64" s="87" t="s">
        <v>22</v>
      </c>
      <c r="D64" s="88">
        <v>0.26</v>
      </c>
      <c r="E64" s="64"/>
      <c r="F64" s="90">
        <v>51</v>
      </c>
      <c r="G64" s="73">
        <f t="shared" si="2"/>
        <v>13.26</v>
      </c>
      <c r="H64" s="8"/>
      <c r="I64" s="8"/>
      <c r="J64" s="8"/>
      <c r="K64" s="8"/>
      <c r="L64" s="8"/>
      <c r="M64" s="8"/>
      <c r="N64" s="8"/>
      <c r="O64" s="15"/>
    </row>
    <row r="65" spans="1:15" x14ac:dyDescent="0.25">
      <c r="A65" s="423"/>
      <c r="B65" s="426"/>
      <c r="C65" s="87" t="s">
        <v>30</v>
      </c>
      <c r="D65" s="88">
        <v>0.28999999999999998</v>
      </c>
      <c r="E65" s="64"/>
      <c r="F65" s="90">
        <v>48</v>
      </c>
      <c r="G65" s="73">
        <f t="shared" si="2"/>
        <v>13.919999999999998</v>
      </c>
      <c r="H65" s="8"/>
      <c r="I65" s="8"/>
      <c r="J65" s="8"/>
      <c r="K65" s="8"/>
      <c r="L65" s="8"/>
      <c r="M65" s="8"/>
      <c r="N65" s="8"/>
      <c r="O65" s="15"/>
    </row>
    <row r="66" spans="1:15" ht="17.25" x14ac:dyDescent="0.3">
      <c r="A66" s="424"/>
      <c r="B66" s="427"/>
      <c r="C66" s="67" t="s">
        <v>5</v>
      </c>
      <c r="D66" s="68">
        <f>SUM(D60:D65)</f>
        <v>1.8625</v>
      </c>
      <c r="E66" s="69"/>
      <c r="F66" s="65" t="s">
        <v>33</v>
      </c>
      <c r="G66" s="71">
        <f>SUM(G60:G65)</f>
        <v>87.915000000000006</v>
      </c>
      <c r="H66" s="431" t="s">
        <v>34</v>
      </c>
      <c r="I66" s="441"/>
      <c r="J66" s="8"/>
      <c r="K66" s="8"/>
      <c r="L66" s="8"/>
      <c r="M66" s="8"/>
      <c r="N66" s="8"/>
      <c r="O66" s="15"/>
    </row>
    <row r="67" spans="1:15" x14ac:dyDescent="0.25">
      <c r="A67" s="422" t="s">
        <v>45</v>
      </c>
      <c r="B67" s="425" t="s">
        <v>8</v>
      </c>
      <c r="C67" s="62" t="s">
        <v>9</v>
      </c>
      <c r="D67" s="63">
        <v>0.56999999999999995</v>
      </c>
      <c r="E67" s="64" t="s">
        <v>41</v>
      </c>
      <c r="F67" s="89">
        <v>87</v>
      </c>
      <c r="G67" s="73">
        <f t="shared" si="2"/>
        <v>49.589999999999996</v>
      </c>
      <c r="H67" s="8"/>
      <c r="I67" s="8"/>
      <c r="J67" s="8"/>
      <c r="K67" s="8"/>
      <c r="L67" s="8"/>
      <c r="M67" s="8"/>
      <c r="N67" s="8"/>
      <c r="O67" s="15"/>
    </row>
    <row r="68" spans="1:15" x14ac:dyDescent="0.25">
      <c r="A68" s="423"/>
      <c r="B68" s="426"/>
      <c r="C68" s="62" t="s">
        <v>7</v>
      </c>
      <c r="D68" s="63">
        <v>0.09</v>
      </c>
      <c r="E68" s="64"/>
      <c r="F68" s="90">
        <v>117</v>
      </c>
      <c r="G68" s="73">
        <f t="shared" si="2"/>
        <v>10.53</v>
      </c>
      <c r="H68" s="8"/>
      <c r="I68" s="8"/>
      <c r="J68" s="8"/>
      <c r="K68" s="8"/>
      <c r="L68" s="8"/>
      <c r="M68" s="8"/>
      <c r="N68" s="8"/>
      <c r="O68" s="15"/>
    </row>
    <row r="69" spans="1:15" x14ac:dyDescent="0.25">
      <c r="A69" s="423"/>
      <c r="B69" s="426"/>
      <c r="C69" s="62" t="s">
        <v>35</v>
      </c>
      <c r="D69" s="63">
        <v>0.28000000000000003</v>
      </c>
      <c r="E69" s="64"/>
      <c r="F69" s="90">
        <v>83</v>
      </c>
      <c r="G69" s="73">
        <f>+F69*D69</f>
        <v>23.240000000000002</v>
      </c>
      <c r="H69" s="8"/>
      <c r="I69" s="8"/>
      <c r="J69" s="8"/>
      <c r="K69" s="8"/>
      <c r="L69" s="8"/>
      <c r="M69" s="8"/>
      <c r="N69" s="8"/>
      <c r="O69" s="15"/>
    </row>
    <row r="70" spans="1:15" x14ac:dyDescent="0.25">
      <c r="A70" s="423"/>
      <c r="B70" s="426"/>
      <c r="C70" s="87" t="s">
        <v>29</v>
      </c>
      <c r="D70" s="63">
        <v>0.29249999999999998</v>
      </c>
      <c r="E70" s="64"/>
      <c r="F70" s="90">
        <v>47</v>
      </c>
      <c r="G70" s="73">
        <f t="shared" si="2"/>
        <v>13.747499999999999</v>
      </c>
      <c r="H70" s="8"/>
      <c r="I70" s="8"/>
      <c r="J70" s="8"/>
      <c r="K70" s="8"/>
      <c r="L70" s="8"/>
      <c r="M70" s="8"/>
      <c r="N70" s="8"/>
      <c r="O70" s="15"/>
    </row>
    <row r="71" spans="1:15" x14ac:dyDescent="0.25">
      <c r="A71" s="423"/>
      <c r="B71" s="426"/>
      <c r="C71" s="87" t="s">
        <v>22</v>
      </c>
      <c r="D71" s="88">
        <v>0.26</v>
      </c>
      <c r="E71" s="64"/>
      <c r="F71" s="90">
        <v>53</v>
      </c>
      <c r="G71" s="73">
        <f t="shared" si="2"/>
        <v>13.780000000000001</v>
      </c>
      <c r="H71" s="8"/>
      <c r="I71" s="8"/>
      <c r="J71" s="8"/>
      <c r="K71" s="8"/>
      <c r="L71" s="8"/>
      <c r="M71" s="8"/>
      <c r="N71" s="8"/>
      <c r="O71" s="15"/>
    </row>
    <row r="72" spans="1:15" x14ac:dyDescent="0.25">
      <c r="A72" s="423"/>
      <c r="B72" s="426"/>
      <c r="C72" s="87" t="s">
        <v>30</v>
      </c>
      <c r="D72" s="88">
        <v>0.28999999999999998</v>
      </c>
      <c r="E72" s="64"/>
      <c r="F72" s="90">
        <v>54</v>
      </c>
      <c r="G72" s="73">
        <f t="shared" si="2"/>
        <v>15.659999999999998</v>
      </c>
      <c r="H72" s="8"/>
      <c r="I72" s="8"/>
      <c r="J72" s="8"/>
      <c r="K72" s="8"/>
      <c r="L72" s="8"/>
      <c r="M72" s="8"/>
      <c r="N72" s="8"/>
      <c r="O72" s="15"/>
    </row>
    <row r="73" spans="1:15" ht="17.25" x14ac:dyDescent="0.3">
      <c r="A73" s="424"/>
      <c r="B73" s="427"/>
      <c r="C73" s="67" t="s">
        <v>5</v>
      </c>
      <c r="D73" s="68">
        <f>SUM(D67:D72)</f>
        <v>1.7825</v>
      </c>
      <c r="E73" s="69"/>
      <c r="F73" s="65" t="s">
        <v>33</v>
      </c>
      <c r="G73" s="71">
        <f>SUM(G67:G72)</f>
        <v>126.5475</v>
      </c>
      <c r="H73" s="431" t="s">
        <v>34</v>
      </c>
      <c r="I73" s="441"/>
      <c r="J73" s="8"/>
      <c r="K73" s="8"/>
      <c r="L73" s="8"/>
      <c r="M73" s="8"/>
      <c r="N73" s="8"/>
      <c r="O73" s="15"/>
    </row>
    <row r="74" spans="1:15" x14ac:dyDescent="0.25">
      <c r="A74" s="422" t="s">
        <v>46</v>
      </c>
      <c r="B74" s="425" t="s">
        <v>10</v>
      </c>
      <c r="C74" s="62" t="s">
        <v>11</v>
      </c>
      <c r="D74" s="63">
        <v>0.48</v>
      </c>
      <c r="E74" s="64"/>
      <c r="F74" s="89">
        <v>89</v>
      </c>
      <c r="G74" s="73">
        <f t="shared" si="2"/>
        <v>42.72</v>
      </c>
      <c r="H74" s="8"/>
      <c r="I74" s="8"/>
      <c r="J74" s="8"/>
      <c r="K74" s="8"/>
      <c r="L74" s="8"/>
      <c r="M74" s="8"/>
      <c r="N74" s="8"/>
      <c r="O74" s="15"/>
    </row>
    <row r="75" spans="1:15" x14ac:dyDescent="0.25">
      <c r="A75" s="423"/>
      <c r="B75" s="426"/>
      <c r="C75" s="62" t="s">
        <v>2</v>
      </c>
      <c r="D75" s="63">
        <v>0.32</v>
      </c>
      <c r="E75" s="64"/>
      <c r="F75" s="62">
        <v>89</v>
      </c>
      <c r="G75" s="73">
        <f t="shared" si="2"/>
        <v>28.48</v>
      </c>
      <c r="H75" s="8"/>
      <c r="I75" s="8"/>
      <c r="J75" s="8"/>
      <c r="K75" s="8"/>
      <c r="L75" s="8"/>
      <c r="M75" s="8"/>
      <c r="N75" s="8"/>
      <c r="O75" s="15"/>
    </row>
    <row r="76" spans="1:15" x14ac:dyDescent="0.25">
      <c r="A76" s="423"/>
      <c r="B76" s="426"/>
      <c r="C76" s="62" t="s">
        <v>3</v>
      </c>
      <c r="D76" s="63">
        <v>0.05</v>
      </c>
      <c r="E76" s="64"/>
      <c r="F76" s="62">
        <v>127</v>
      </c>
      <c r="G76" s="73">
        <f t="shared" si="2"/>
        <v>6.3500000000000005</v>
      </c>
      <c r="H76" s="8"/>
      <c r="I76" s="8"/>
      <c r="J76" s="8"/>
      <c r="K76" s="8"/>
      <c r="L76" s="8"/>
      <c r="M76" s="8"/>
      <c r="N76" s="8"/>
      <c r="O76" s="15"/>
    </row>
    <row r="77" spans="1:15" x14ac:dyDescent="0.25">
      <c r="A77" s="423"/>
      <c r="B77" s="426"/>
      <c r="C77" s="62" t="s">
        <v>12</v>
      </c>
      <c r="D77" s="63">
        <v>0.09</v>
      </c>
      <c r="E77" s="64"/>
      <c r="F77" s="90">
        <v>73</v>
      </c>
      <c r="G77" s="73">
        <f t="shared" si="2"/>
        <v>6.5699999999999994</v>
      </c>
      <c r="H77" s="8"/>
      <c r="I77" s="8"/>
      <c r="J77" s="8"/>
      <c r="K77" s="8"/>
      <c r="L77" s="8"/>
      <c r="M77" s="8"/>
      <c r="N77" s="8"/>
      <c r="O77" s="15"/>
    </row>
    <row r="78" spans="1:15" x14ac:dyDescent="0.25">
      <c r="A78" s="423"/>
      <c r="B78" s="426"/>
      <c r="C78" s="87" t="s">
        <v>29</v>
      </c>
      <c r="D78" s="63">
        <v>0.29249999999999998</v>
      </c>
      <c r="E78" s="64"/>
      <c r="F78" s="90">
        <v>37</v>
      </c>
      <c r="G78" s="73">
        <f t="shared" si="2"/>
        <v>10.8225</v>
      </c>
      <c r="H78" s="8"/>
      <c r="I78" s="8"/>
      <c r="J78" s="8"/>
      <c r="K78" s="8"/>
      <c r="L78" s="8"/>
      <c r="M78" s="8"/>
      <c r="N78" s="8"/>
      <c r="O78" s="15"/>
    </row>
    <row r="79" spans="1:15" x14ac:dyDescent="0.25">
      <c r="A79" s="423"/>
      <c r="B79" s="426"/>
      <c r="C79" s="87" t="s">
        <v>22</v>
      </c>
      <c r="D79" s="88">
        <v>0.26</v>
      </c>
      <c r="E79" s="64"/>
      <c r="F79" s="90">
        <v>43</v>
      </c>
      <c r="G79" s="73">
        <f t="shared" si="2"/>
        <v>11.18</v>
      </c>
      <c r="H79" s="8"/>
      <c r="I79" s="8"/>
      <c r="J79" s="8"/>
      <c r="K79" s="8"/>
      <c r="L79" s="8"/>
      <c r="M79" s="8"/>
      <c r="N79" s="8"/>
      <c r="O79" s="15"/>
    </row>
    <row r="80" spans="1:15" x14ac:dyDescent="0.25">
      <c r="A80" s="423"/>
      <c r="B80" s="426"/>
      <c r="C80" s="87" t="s">
        <v>30</v>
      </c>
      <c r="D80" s="88">
        <v>0.28999999999999998</v>
      </c>
      <c r="E80" s="64"/>
      <c r="F80" s="90">
        <v>51</v>
      </c>
      <c r="G80" s="73">
        <f t="shared" si="2"/>
        <v>14.79</v>
      </c>
      <c r="H80" s="8"/>
      <c r="I80" s="8"/>
      <c r="J80" s="8"/>
      <c r="K80" s="8"/>
      <c r="L80" s="8"/>
      <c r="M80" s="8"/>
      <c r="N80" s="8"/>
      <c r="O80" s="15"/>
    </row>
    <row r="81" spans="1:15" ht="17.25" x14ac:dyDescent="0.3">
      <c r="A81" s="424"/>
      <c r="B81" s="427"/>
      <c r="C81" s="67" t="s">
        <v>5</v>
      </c>
      <c r="D81" s="68">
        <f>SUM(D74:D80)</f>
        <v>1.7825</v>
      </c>
      <c r="E81" s="69"/>
      <c r="F81" s="65" t="s">
        <v>36</v>
      </c>
      <c r="G81" s="71">
        <f>SUM(G75:G80)</f>
        <v>78.192499999999995</v>
      </c>
      <c r="H81" s="431" t="s">
        <v>34</v>
      </c>
      <c r="I81" s="441"/>
      <c r="J81" s="8"/>
      <c r="K81" s="8"/>
      <c r="L81" s="8"/>
      <c r="M81" s="8"/>
      <c r="N81" s="8"/>
      <c r="O81" s="15"/>
    </row>
    <row r="82" spans="1:15" x14ac:dyDescent="0.25">
      <c r="A82" s="422" t="s">
        <v>47</v>
      </c>
      <c r="B82" s="425" t="s">
        <v>13</v>
      </c>
      <c r="C82" s="62" t="s">
        <v>14</v>
      </c>
      <c r="D82" s="63">
        <v>0.65</v>
      </c>
      <c r="E82" s="64" t="s">
        <v>40</v>
      </c>
      <c r="F82" s="89">
        <v>48</v>
      </c>
      <c r="G82" s="73">
        <f>F82*D82</f>
        <v>31.200000000000003</v>
      </c>
      <c r="H82" s="8"/>
      <c r="I82" s="8"/>
      <c r="J82" s="8"/>
      <c r="K82" s="8"/>
      <c r="L82" s="8"/>
      <c r="M82" s="8"/>
      <c r="N82" s="8"/>
      <c r="O82" s="15"/>
    </row>
    <row r="83" spans="1:15" x14ac:dyDescent="0.25">
      <c r="A83" s="423"/>
      <c r="B83" s="426"/>
      <c r="C83" s="62" t="s">
        <v>3</v>
      </c>
      <c r="D83" s="63">
        <v>0.05</v>
      </c>
      <c r="E83" s="64"/>
      <c r="F83" s="62">
        <v>79</v>
      </c>
      <c r="G83" s="73">
        <f>F83*D83</f>
        <v>3.95</v>
      </c>
      <c r="H83" s="8"/>
      <c r="I83" s="8"/>
      <c r="J83" s="8"/>
      <c r="K83" s="8"/>
      <c r="L83" s="8"/>
      <c r="M83" s="8"/>
      <c r="N83" s="8"/>
      <c r="O83" s="15"/>
    </row>
    <row r="84" spans="1:15" x14ac:dyDescent="0.25">
      <c r="A84" s="423"/>
      <c r="B84" s="426"/>
      <c r="C84" s="62" t="s">
        <v>15</v>
      </c>
      <c r="D84" s="63">
        <v>7.0000000000000007E-2</v>
      </c>
      <c r="E84" s="64"/>
      <c r="F84" s="90">
        <v>32</v>
      </c>
      <c r="G84" s="73">
        <f t="shared" si="2"/>
        <v>2.2400000000000002</v>
      </c>
      <c r="H84" s="8"/>
      <c r="I84" s="8"/>
      <c r="J84" s="8"/>
      <c r="K84" s="8"/>
      <c r="L84" s="8"/>
      <c r="M84" s="8"/>
      <c r="N84" s="8"/>
      <c r="O84" s="15"/>
    </row>
    <row r="85" spans="1:15" x14ac:dyDescent="0.25">
      <c r="A85" s="423"/>
      <c r="B85" s="426"/>
      <c r="C85" s="62" t="s">
        <v>35</v>
      </c>
      <c r="D85" s="63">
        <v>0.28000000000000003</v>
      </c>
      <c r="E85" s="64"/>
      <c r="F85" s="90">
        <v>17</v>
      </c>
      <c r="G85" s="73">
        <f t="shared" si="2"/>
        <v>4.7600000000000007</v>
      </c>
      <c r="H85" s="8"/>
      <c r="I85" s="8"/>
      <c r="J85" s="8"/>
      <c r="K85" s="8"/>
      <c r="L85" s="8"/>
      <c r="M85" s="8"/>
      <c r="N85" s="8"/>
      <c r="O85" s="15"/>
    </row>
    <row r="86" spans="1:15" x14ac:dyDescent="0.25">
      <c r="A86" s="423"/>
      <c r="B86" s="426"/>
      <c r="C86" s="87" t="s">
        <v>29</v>
      </c>
      <c r="D86" s="63">
        <v>0.29249999999999998</v>
      </c>
      <c r="E86" s="64"/>
      <c r="F86" s="90">
        <v>39</v>
      </c>
      <c r="G86" s="73">
        <f t="shared" si="2"/>
        <v>11.407499999999999</v>
      </c>
      <c r="H86" s="8"/>
      <c r="I86" s="8"/>
      <c r="J86" s="8"/>
      <c r="K86" s="8"/>
      <c r="L86" s="8"/>
      <c r="M86" s="8"/>
      <c r="N86" s="8"/>
      <c r="O86" s="15"/>
    </row>
    <row r="87" spans="1:15" x14ac:dyDescent="0.25">
      <c r="A87" s="423"/>
      <c r="B87" s="426"/>
      <c r="C87" s="87" t="s">
        <v>22</v>
      </c>
      <c r="D87" s="88">
        <v>0.26</v>
      </c>
      <c r="E87" s="64"/>
      <c r="F87" s="90">
        <v>41</v>
      </c>
      <c r="G87" s="73">
        <f t="shared" si="2"/>
        <v>10.66</v>
      </c>
      <c r="H87" s="8"/>
      <c r="I87" s="8"/>
      <c r="J87" s="8"/>
      <c r="K87" s="8"/>
      <c r="L87" s="8"/>
      <c r="M87" s="8"/>
      <c r="N87" s="8"/>
      <c r="O87" s="15"/>
    </row>
    <row r="88" spans="1:15" x14ac:dyDescent="0.25">
      <c r="A88" s="423"/>
      <c r="B88" s="426"/>
      <c r="C88" s="87" t="s">
        <v>30</v>
      </c>
      <c r="D88" s="88">
        <v>0.28999999999999998</v>
      </c>
      <c r="E88" s="64"/>
      <c r="F88" s="90">
        <v>49</v>
      </c>
      <c r="G88" s="73">
        <f t="shared" si="2"/>
        <v>14.209999999999999</v>
      </c>
      <c r="H88" s="8"/>
      <c r="I88" s="8"/>
      <c r="J88" s="8"/>
      <c r="K88" s="8"/>
      <c r="L88" s="8"/>
      <c r="M88" s="8"/>
      <c r="N88" s="8"/>
      <c r="O88" s="15"/>
    </row>
    <row r="89" spans="1:15" ht="17.25" x14ac:dyDescent="0.3">
      <c r="A89" s="424"/>
      <c r="B89" s="427"/>
      <c r="C89" s="67" t="s">
        <v>5</v>
      </c>
      <c r="D89" s="68">
        <f>SUM(D82:D88)</f>
        <v>1.8925000000000001</v>
      </c>
      <c r="E89" s="69"/>
      <c r="F89" s="65" t="s">
        <v>37</v>
      </c>
      <c r="G89" s="71">
        <f>SUM(G82:G88)</f>
        <v>78.427499999999995</v>
      </c>
      <c r="H89" s="431" t="s">
        <v>34</v>
      </c>
      <c r="I89" s="441"/>
      <c r="J89" s="8"/>
      <c r="K89" s="8"/>
      <c r="L89" s="8"/>
      <c r="M89" s="8"/>
      <c r="N89" s="8"/>
      <c r="O89" s="15"/>
    </row>
    <row r="90" spans="1:15" s="40" customFormat="1" ht="17.25" x14ac:dyDescent="0.3">
      <c r="A90" s="33"/>
      <c r="B90" s="34"/>
      <c r="C90" s="35"/>
      <c r="D90" s="36"/>
      <c r="E90" s="37"/>
      <c r="F90" s="78"/>
      <c r="G90" s="79"/>
      <c r="H90" s="80"/>
      <c r="I90" s="80"/>
      <c r="J90" s="37"/>
      <c r="K90" s="37"/>
      <c r="L90" s="37"/>
      <c r="M90" s="37"/>
      <c r="N90" s="37"/>
      <c r="O90" s="39"/>
    </row>
    <row r="91" spans="1:15" ht="20.25" thickBot="1" x14ac:dyDescent="0.35">
      <c r="A91" s="17"/>
      <c r="B91" s="18"/>
      <c r="C91" s="19"/>
      <c r="D91" s="19"/>
      <c r="E91" s="19"/>
      <c r="F91" s="19"/>
      <c r="G91" s="74">
        <f>+G59+G66+G73+G81+G89</f>
        <v>495.815</v>
      </c>
      <c r="H91" s="75" t="s">
        <v>49</v>
      </c>
      <c r="I91" s="76"/>
      <c r="J91" s="76"/>
      <c r="K91" s="19"/>
      <c r="L91" s="19"/>
      <c r="M91" s="19"/>
      <c r="N91" s="19"/>
      <c r="O91" s="20"/>
    </row>
    <row r="92" spans="1:15" ht="15.75" thickBot="1" x14ac:dyDescent="0.3"/>
    <row r="93" spans="1:15" ht="20.25" thickBot="1" x14ac:dyDescent="0.35">
      <c r="G93" s="77">
        <f>G91-G46</f>
        <v>311.54999999999995</v>
      </c>
      <c r="H93" s="439" t="s">
        <v>50</v>
      </c>
      <c r="I93" s="439"/>
      <c r="J93" s="439"/>
      <c r="K93" s="439"/>
      <c r="L93" s="440"/>
    </row>
    <row r="94" spans="1:15" x14ac:dyDescent="0.25"/>
  </sheetData>
  <sheetProtection sheet="1" objects="1" scenarios="1" selectLockedCells="1"/>
  <mergeCells count="61">
    <mergeCell ref="D29:E29"/>
    <mergeCell ref="D34:E34"/>
    <mergeCell ref="D33:E33"/>
    <mergeCell ref="D32:E32"/>
    <mergeCell ref="D31:E31"/>
    <mergeCell ref="D30:E30"/>
    <mergeCell ref="E4:E7"/>
    <mergeCell ref="E9:E11"/>
    <mergeCell ref="E16:E19"/>
    <mergeCell ref="E21:E23"/>
    <mergeCell ref="A27:G27"/>
    <mergeCell ref="F21:F23"/>
    <mergeCell ref="F16:F19"/>
    <mergeCell ref="F13:F14"/>
    <mergeCell ref="F9:F11"/>
    <mergeCell ref="F4:F7"/>
    <mergeCell ref="G21:G23"/>
    <mergeCell ref="G16:G19"/>
    <mergeCell ref="G13:G14"/>
    <mergeCell ref="G9:G11"/>
    <mergeCell ref="G4:G7"/>
    <mergeCell ref="H46:L46"/>
    <mergeCell ref="J51:M51"/>
    <mergeCell ref="J52:O52"/>
    <mergeCell ref="J53:O53"/>
    <mergeCell ref="J57:O57"/>
    <mergeCell ref="F48:M48"/>
    <mergeCell ref="J54:O55"/>
    <mergeCell ref="J56:O56"/>
    <mergeCell ref="H93:L93"/>
    <mergeCell ref="H81:I81"/>
    <mergeCell ref="H89:I89"/>
    <mergeCell ref="H73:I73"/>
    <mergeCell ref="H66:I66"/>
    <mergeCell ref="H59:I59"/>
    <mergeCell ref="J58:O58"/>
    <mergeCell ref="J59:O59"/>
    <mergeCell ref="A82:A89"/>
    <mergeCell ref="B82:B89"/>
    <mergeCell ref="B52:B59"/>
    <mergeCell ref="A52:A59"/>
    <mergeCell ref="A60:A66"/>
    <mergeCell ref="B60:B66"/>
    <mergeCell ref="A67:A73"/>
    <mergeCell ref="B67:B73"/>
    <mergeCell ref="A1:G1"/>
    <mergeCell ref="A50:G50"/>
    <mergeCell ref="A74:A81"/>
    <mergeCell ref="B74:B81"/>
    <mergeCell ref="A16:A20"/>
    <mergeCell ref="B16:B20"/>
    <mergeCell ref="A21:A24"/>
    <mergeCell ref="B21:B24"/>
    <mergeCell ref="A4:A8"/>
    <mergeCell ref="B4:B8"/>
    <mergeCell ref="A9:A12"/>
    <mergeCell ref="B9:B12"/>
    <mergeCell ref="A13:A15"/>
    <mergeCell ref="B13:B15"/>
    <mergeCell ref="A37:G37"/>
    <mergeCell ref="E13:E14"/>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2"/>
  <sheetViews>
    <sheetView showGridLines="0" zoomScale="90" zoomScaleNormal="90" workbookViewId="0">
      <selection activeCell="C6" sqref="C6:D6"/>
    </sheetView>
  </sheetViews>
  <sheetFormatPr defaultColWidth="0" defaultRowHeight="15" zeroHeight="1" x14ac:dyDescent="0.25"/>
  <cols>
    <col min="1" max="1" width="11.5703125" style="96" customWidth="1"/>
    <col min="2" max="2" width="13.7109375" style="97" customWidth="1"/>
    <col min="3" max="3" width="23.5703125" style="96" customWidth="1"/>
    <col min="4" max="4" width="11.42578125" style="96" bestFit="1" customWidth="1"/>
    <col min="5" max="5" width="22.5703125" style="96" customWidth="1"/>
    <col min="6" max="6" width="23" style="96" customWidth="1"/>
    <col min="7" max="7" width="26.42578125" style="98" customWidth="1"/>
    <col min="8" max="8" width="17.85546875" style="96" customWidth="1"/>
    <col min="9" max="9" width="12.140625" style="96" customWidth="1"/>
    <col min="10" max="10" width="10.42578125" style="96" customWidth="1"/>
    <col min="11" max="11" width="12.28515625" style="96" customWidth="1"/>
    <col min="12" max="12" width="16.85546875" style="96" customWidth="1"/>
    <col min="13" max="13" width="17.140625" style="96" customWidth="1"/>
    <col min="14" max="15" width="9.140625" style="96" customWidth="1"/>
    <col min="16" max="17" width="0" style="96" hidden="1" customWidth="1"/>
    <col min="18" max="16384" width="9.140625" style="96" hidden="1"/>
  </cols>
  <sheetData>
    <row r="1" spans="1:14" ht="108" customHeight="1" thickBot="1" x14ac:dyDescent="0.3">
      <c r="A1" s="466" t="s">
        <v>340</v>
      </c>
      <c r="B1" s="467"/>
      <c r="C1" s="467"/>
      <c r="D1" s="467"/>
      <c r="E1" s="467"/>
      <c r="F1" s="467"/>
      <c r="G1" s="467"/>
      <c r="H1" s="467"/>
      <c r="I1" s="467"/>
      <c r="J1" s="467"/>
      <c r="K1" s="467"/>
      <c r="L1" s="467"/>
      <c r="M1" s="467"/>
      <c r="N1" s="468"/>
    </row>
    <row r="2" spans="1:14" ht="35.25" customHeight="1" x14ac:dyDescent="0.5">
      <c r="A2" s="493" t="s">
        <v>98</v>
      </c>
      <c r="B2" s="493"/>
      <c r="C2" s="493"/>
      <c r="D2" s="493"/>
      <c r="E2" s="493"/>
      <c r="F2" s="493"/>
      <c r="G2" s="493"/>
      <c r="H2" s="493"/>
      <c r="I2" s="493"/>
      <c r="J2" s="493"/>
      <c r="K2" s="493"/>
      <c r="L2" s="493"/>
      <c r="M2" s="493"/>
    </row>
    <row r="3" spans="1:14" ht="15.75" thickBot="1" x14ac:dyDescent="0.3"/>
    <row r="4" spans="1:14" ht="21" x14ac:dyDescent="0.35">
      <c r="A4" s="474" t="s">
        <v>102</v>
      </c>
      <c r="B4" s="475"/>
      <c r="C4" s="475"/>
      <c r="D4" s="475"/>
      <c r="E4" s="475"/>
      <c r="F4" s="475"/>
      <c r="G4" s="475"/>
      <c r="H4" s="475"/>
      <c r="I4" s="475"/>
      <c r="J4" s="475"/>
      <c r="K4" s="475"/>
      <c r="L4" s="475"/>
      <c r="M4" s="476"/>
    </row>
    <row r="5" spans="1:14" ht="9" customHeight="1" thickBot="1" x14ac:dyDescent="0.3">
      <c r="A5" s="99"/>
      <c r="B5" s="100"/>
      <c r="C5" s="101"/>
      <c r="D5" s="101"/>
      <c r="E5" s="101"/>
      <c r="F5" s="101"/>
      <c r="G5" s="102"/>
      <c r="H5" s="101"/>
      <c r="I5" s="101"/>
      <c r="J5" s="101"/>
      <c r="K5" s="101"/>
      <c r="L5" s="101"/>
      <c r="M5" s="103"/>
    </row>
    <row r="6" spans="1:14" customFormat="1" ht="30" customHeight="1" thickBot="1" x14ac:dyDescent="0.45">
      <c r="A6" s="469" t="s">
        <v>341</v>
      </c>
      <c r="B6" s="470"/>
      <c r="C6" s="471"/>
      <c r="D6" s="472"/>
      <c r="E6" s="8"/>
      <c r="F6" s="8"/>
      <c r="G6" s="8"/>
      <c r="H6" s="14"/>
      <c r="I6" s="8"/>
      <c r="J6" s="8"/>
      <c r="K6" s="8"/>
      <c r="L6" s="8"/>
      <c r="M6" s="15"/>
      <c r="N6" s="8"/>
    </row>
    <row r="7" spans="1:14" ht="42.75" customHeight="1" x14ac:dyDescent="0.25">
      <c r="A7" s="371" t="s">
        <v>19</v>
      </c>
      <c r="B7" s="372" t="s">
        <v>18</v>
      </c>
      <c r="C7" s="372" t="s">
        <v>17</v>
      </c>
      <c r="D7" s="372" t="s">
        <v>39</v>
      </c>
      <c r="E7" s="366" t="s">
        <v>20</v>
      </c>
      <c r="F7" s="373" t="s">
        <v>42</v>
      </c>
      <c r="G7" s="374" t="s">
        <v>119</v>
      </c>
      <c r="H7" s="504"/>
      <c r="I7" s="509" t="s">
        <v>123</v>
      </c>
      <c r="J7" s="509"/>
      <c r="K7" s="375" t="s">
        <v>120</v>
      </c>
      <c r="L7" s="104"/>
      <c r="M7" s="103"/>
    </row>
    <row r="8" spans="1:14" x14ac:dyDescent="0.25">
      <c r="A8" s="487" t="s">
        <v>43</v>
      </c>
      <c r="B8" s="490"/>
      <c r="C8" s="220"/>
      <c r="D8" s="221"/>
      <c r="E8" s="483"/>
      <c r="F8" s="480"/>
      <c r="G8" s="506"/>
      <c r="H8" s="481"/>
      <c r="I8" s="500"/>
      <c r="J8" s="500"/>
      <c r="K8" s="473"/>
      <c r="L8" s="107"/>
      <c r="M8" s="103"/>
    </row>
    <row r="9" spans="1:14" x14ac:dyDescent="0.25">
      <c r="A9" s="488"/>
      <c r="B9" s="491"/>
      <c r="C9" s="220"/>
      <c r="D9" s="221"/>
      <c r="E9" s="484"/>
      <c r="F9" s="481"/>
      <c r="G9" s="507"/>
      <c r="H9" s="481"/>
      <c r="I9" s="500"/>
      <c r="J9" s="500"/>
      <c r="K9" s="473"/>
      <c r="L9" s="107"/>
      <c r="M9" s="103"/>
    </row>
    <row r="10" spans="1:14" x14ac:dyDescent="0.25">
      <c r="A10" s="488"/>
      <c r="B10" s="491"/>
      <c r="C10" s="220"/>
      <c r="D10" s="221"/>
      <c r="E10" s="484"/>
      <c r="F10" s="481"/>
      <c r="G10" s="507"/>
      <c r="H10" s="481"/>
      <c r="I10" s="500"/>
      <c r="J10" s="500"/>
      <c r="K10" s="473"/>
      <c r="L10" s="107"/>
      <c r="M10" s="103"/>
    </row>
    <row r="11" spans="1:14" x14ac:dyDescent="0.25">
      <c r="A11" s="488"/>
      <c r="B11" s="491"/>
      <c r="C11" s="220"/>
      <c r="D11" s="221"/>
      <c r="E11" s="484"/>
      <c r="F11" s="481"/>
      <c r="G11" s="507"/>
      <c r="H11" s="481"/>
      <c r="I11" s="500"/>
      <c r="J11" s="500"/>
      <c r="K11" s="473"/>
      <c r="L11" s="107"/>
      <c r="M11" s="103"/>
    </row>
    <row r="12" spans="1:14" x14ac:dyDescent="0.25">
      <c r="A12" s="488"/>
      <c r="B12" s="491"/>
      <c r="C12" s="220"/>
      <c r="D12" s="221"/>
      <c r="E12" s="485"/>
      <c r="F12" s="482"/>
      <c r="G12" s="508"/>
      <c r="H12" s="481"/>
      <c r="I12" s="500"/>
      <c r="J12" s="500"/>
      <c r="K12" s="473"/>
      <c r="L12" s="107"/>
      <c r="M12" s="103"/>
    </row>
    <row r="13" spans="1:14" ht="17.25" x14ac:dyDescent="0.3">
      <c r="A13" s="489"/>
      <c r="B13" s="492"/>
      <c r="C13" s="148" t="s">
        <v>5</v>
      </c>
      <c r="D13" s="95">
        <f>SUM(D8:D12)</f>
        <v>0</v>
      </c>
      <c r="E13" s="149"/>
      <c r="F13" s="222"/>
      <c r="G13" s="150">
        <f>D13*F13</f>
        <v>0</v>
      </c>
      <c r="H13" s="481"/>
      <c r="I13" s="512"/>
      <c r="J13" s="513"/>
      <c r="K13" s="358">
        <f>F13*I13</f>
        <v>0</v>
      </c>
      <c r="L13" s="108"/>
      <c r="M13" s="103"/>
    </row>
    <row r="14" spans="1:14" x14ac:dyDescent="0.25">
      <c r="A14" s="487" t="s">
        <v>44</v>
      </c>
      <c r="B14" s="490"/>
      <c r="C14" s="220"/>
      <c r="D14" s="221"/>
      <c r="E14" s="483"/>
      <c r="F14" s="480"/>
      <c r="G14" s="506"/>
      <c r="H14" s="481"/>
      <c r="I14" s="500"/>
      <c r="J14" s="500"/>
      <c r="K14" s="473"/>
      <c r="L14" s="107"/>
      <c r="M14" s="103"/>
    </row>
    <row r="15" spans="1:14" x14ac:dyDescent="0.25">
      <c r="A15" s="488"/>
      <c r="B15" s="491"/>
      <c r="C15" s="220"/>
      <c r="D15" s="221"/>
      <c r="E15" s="484"/>
      <c r="F15" s="481"/>
      <c r="G15" s="507"/>
      <c r="H15" s="481"/>
      <c r="I15" s="500"/>
      <c r="J15" s="500"/>
      <c r="K15" s="473"/>
      <c r="L15" s="107"/>
      <c r="M15" s="103"/>
    </row>
    <row r="16" spans="1:14" x14ac:dyDescent="0.25">
      <c r="A16" s="488"/>
      <c r="B16" s="491"/>
      <c r="C16" s="220"/>
      <c r="D16" s="221"/>
      <c r="E16" s="484"/>
      <c r="F16" s="481"/>
      <c r="G16" s="507"/>
      <c r="H16" s="481"/>
      <c r="I16" s="500"/>
      <c r="J16" s="500"/>
      <c r="K16" s="473"/>
      <c r="L16" s="107"/>
      <c r="M16" s="103"/>
    </row>
    <row r="17" spans="1:13" x14ac:dyDescent="0.25">
      <c r="A17" s="488"/>
      <c r="B17" s="491"/>
      <c r="C17" s="220"/>
      <c r="D17" s="221"/>
      <c r="E17" s="484"/>
      <c r="F17" s="481"/>
      <c r="G17" s="507"/>
      <c r="H17" s="481"/>
      <c r="I17" s="500"/>
      <c r="J17" s="500"/>
      <c r="K17" s="473"/>
      <c r="L17" s="107"/>
      <c r="M17" s="103"/>
    </row>
    <row r="18" spans="1:13" x14ac:dyDescent="0.25">
      <c r="A18" s="488"/>
      <c r="B18" s="491"/>
      <c r="C18" s="220"/>
      <c r="D18" s="221"/>
      <c r="E18" s="485"/>
      <c r="F18" s="482"/>
      <c r="G18" s="508"/>
      <c r="H18" s="481"/>
      <c r="I18" s="500"/>
      <c r="J18" s="500"/>
      <c r="K18" s="473"/>
      <c r="L18" s="107"/>
      <c r="M18" s="103"/>
    </row>
    <row r="19" spans="1:13" ht="17.25" x14ac:dyDescent="0.3">
      <c r="A19" s="489"/>
      <c r="B19" s="492"/>
      <c r="C19" s="148" t="s">
        <v>5</v>
      </c>
      <c r="D19" s="95">
        <f>SUM(D14:D18)</f>
        <v>0</v>
      </c>
      <c r="E19" s="149"/>
      <c r="F19" s="222"/>
      <c r="G19" s="150">
        <f>D19*F19</f>
        <v>0</v>
      </c>
      <c r="H19" s="481"/>
      <c r="I19" s="512"/>
      <c r="J19" s="513"/>
      <c r="K19" s="358">
        <f>F19*I19</f>
        <v>0</v>
      </c>
      <c r="L19" s="108"/>
      <c r="M19" s="103"/>
    </row>
    <row r="20" spans="1:13" x14ac:dyDescent="0.25">
      <c r="A20" s="487" t="s">
        <v>45</v>
      </c>
      <c r="B20" s="490"/>
      <c r="C20" s="220"/>
      <c r="D20" s="221"/>
      <c r="E20" s="483"/>
      <c r="F20" s="480"/>
      <c r="G20" s="506"/>
      <c r="H20" s="481"/>
      <c r="I20" s="500"/>
      <c r="J20" s="500"/>
      <c r="K20" s="473"/>
      <c r="L20" s="107"/>
      <c r="M20" s="103"/>
    </row>
    <row r="21" spans="1:13" x14ac:dyDescent="0.25">
      <c r="A21" s="488"/>
      <c r="B21" s="491"/>
      <c r="C21" s="220"/>
      <c r="D21" s="221"/>
      <c r="E21" s="484"/>
      <c r="F21" s="481"/>
      <c r="G21" s="507"/>
      <c r="H21" s="481"/>
      <c r="I21" s="500"/>
      <c r="J21" s="500"/>
      <c r="K21" s="473"/>
      <c r="L21" s="107"/>
      <c r="M21" s="103"/>
    </row>
    <row r="22" spans="1:13" x14ac:dyDescent="0.25">
      <c r="A22" s="488"/>
      <c r="B22" s="491"/>
      <c r="C22" s="220"/>
      <c r="D22" s="221"/>
      <c r="E22" s="484"/>
      <c r="F22" s="481"/>
      <c r="G22" s="507"/>
      <c r="H22" s="481"/>
      <c r="I22" s="500"/>
      <c r="J22" s="500"/>
      <c r="K22" s="473"/>
      <c r="L22" s="107"/>
      <c r="M22" s="103"/>
    </row>
    <row r="23" spans="1:13" x14ac:dyDescent="0.25">
      <c r="A23" s="488"/>
      <c r="B23" s="491"/>
      <c r="C23" s="220"/>
      <c r="D23" s="221"/>
      <c r="E23" s="484"/>
      <c r="F23" s="481"/>
      <c r="G23" s="507"/>
      <c r="H23" s="481"/>
      <c r="I23" s="500"/>
      <c r="J23" s="500"/>
      <c r="K23" s="473"/>
      <c r="L23" s="107"/>
      <c r="M23" s="103"/>
    </row>
    <row r="24" spans="1:13" x14ac:dyDescent="0.25">
      <c r="A24" s="488"/>
      <c r="B24" s="491"/>
      <c r="C24" s="220"/>
      <c r="D24" s="221"/>
      <c r="E24" s="485"/>
      <c r="F24" s="482"/>
      <c r="G24" s="508"/>
      <c r="H24" s="481"/>
      <c r="I24" s="500"/>
      <c r="J24" s="500"/>
      <c r="K24" s="473"/>
      <c r="L24" s="107"/>
      <c r="M24" s="103"/>
    </row>
    <row r="25" spans="1:13" ht="17.25" x14ac:dyDescent="0.3">
      <c r="A25" s="489"/>
      <c r="B25" s="492"/>
      <c r="C25" s="148" t="s">
        <v>5</v>
      </c>
      <c r="D25" s="95">
        <f>SUM(D20:D24)</f>
        <v>0</v>
      </c>
      <c r="E25" s="149"/>
      <c r="F25" s="222"/>
      <c r="G25" s="150">
        <f>D25*F25</f>
        <v>0</v>
      </c>
      <c r="H25" s="481"/>
      <c r="I25" s="512"/>
      <c r="J25" s="513"/>
      <c r="K25" s="358">
        <f>F25*I25</f>
        <v>0</v>
      </c>
      <c r="L25" s="108"/>
      <c r="M25" s="103"/>
    </row>
    <row r="26" spans="1:13" x14ac:dyDescent="0.25">
      <c r="A26" s="487" t="s">
        <v>48</v>
      </c>
      <c r="B26" s="490"/>
      <c r="C26" s="220"/>
      <c r="D26" s="221"/>
      <c r="E26" s="483"/>
      <c r="F26" s="480"/>
      <c r="G26" s="506"/>
      <c r="H26" s="481"/>
      <c r="I26" s="500"/>
      <c r="J26" s="500"/>
      <c r="K26" s="473"/>
      <c r="L26" s="107"/>
      <c r="M26" s="103"/>
    </row>
    <row r="27" spans="1:13" x14ac:dyDescent="0.25">
      <c r="A27" s="488"/>
      <c r="B27" s="491"/>
      <c r="C27" s="220"/>
      <c r="D27" s="221"/>
      <c r="E27" s="484"/>
      <c r="F27" s="481"/>
      <c r="G27" s="507"/>
      <c r="H27" s="481"/>
      <c r="I27" s="500"/>
      <c r="J27" s="500"/>
      <c r="K27" s="473"/>
      <c r="L27" s="107"/>
      <c r="M27" s="103"/>
    </row>
    <row r="28" spans="1:13" x14ac:dyDescent="0.25">
      <c r="A28" s="488"/>
      <c r="B28" s="491"/>
      <c r="C28" s="220"/>
      <c r="D28" s="221"/>
      <c r="E28" s="484"/>
      <c r="F28" s="481"/>
      <c r="G28" s="507"/>
      <c r="H28" s="481"/>
      <c r="I28" s="500"/>
      <c r="J28" s="500"/>
      <c r="K28" s="473"/>
      <c r="L28" s="107"/>
      <c r="M28" s="103"/>
    </row>
    <row r="29" spans="1:13" x14ac:dyDescent="0.25">
      <c r="A29" s="488"/>
      <c r="B29" s="491"/>
      <c r="C29" s="220"/>
      <c r="D29" s="221"/>
      <c r="E29" s="484"/>
      <c r="F29" s="481"/>
      <c r="G29" s="507"/>
      <c r="H29" s="481"/>
      <c r="I29" s="500"/>
      <c r="J29" s="500"/>
      <c r="K29" s="473"/>
      <c r="L29" s="107"/>
      <c r="M29" s="109"/>
    </row>
    <row r="30" spans="1:13" x14ac:dyDescent="0.25">
      <c r="A30" s="488"/>
      <c r="B30" s="491"/>
      <c r="C30" s="220"/>
      <c r="D30" s="221"/>
      <c r="E30" s="485"/>
      <c r="F30" s="482"/>
      <c r="G30" s="508"/>
      <c r="H30" s="481"/>
      <c r="I30" s="500"/>
      <c r="J30" s="500"/>
      <c r="K30" s="473"/>
      <c r="L30" s="107"/>
      <c r="M30" s="103"/>
    </row>
    <row r="31" spans="1:13" ht="17.25" x14ac:dyDescent="0.3">
      <c r="A31" s="489"/>
      <c r="B31" s="492"/>
      <c r="C31" s="148" t="s">
        <v>5</v>
      </c>
      <c r="D31" s="95">
        <f>SUM(D26:D30)</f>
        <v>0</v>
      </c>
      <c r="E31" s="149"/>
      <c r="F31" s="222"/>
      <c r="G31" s="150">
        <f>D31*F31</f>
        <v>0</v>
      </c>
      <c r="H31" s="481"/>
      <c r="I31" s="512"/>
      <c r="J31" s="513"/>
      <c r="K31" s="358">
        <f>F31*I31</f>
        <v>0</v>
      </c>
      <c r="L31" s="108"/>
      <c r="M31" s="103"/>
    </row>
    <row r="32" spans="1:13" x14ac:dyDescent="0.25">
      <c r="A32" s="487" t="s">
        <v>47</v>
      </c>
      <c r="B32" s="490"/>
      <c r="C32" s="220"/>
      <c r="D32" s="221"/>
      <c r="E32" s="483"/>
      <c r="F32" s="480"/>
      <c r="G32" s="506"/>
      <c r="H32" s="481"/>
      <c r="I32" s="500"/>
      <c r="J32" s="500"/>
      <c r="K32" s="473"/>
      <c r="L32" s="107"/>
      <c r="M32" s="103"/>
    </row>
    <row r="33" spans="1:13" x14ac:dyDescent="0.25">
      <c r="A33" s="488"/>
      <c r="B33" s="491"/>
      <c r="C33" s="220"/>
      <c r="D33" s="221"/>
      <c r="E33" s="484"/>
      <c r="F33" s="481"/>
      <c r="G33" s="507"/>
      <c r="H33" s="481"/>
      <c r="I33" s="500"/>
      <c r="J33" s="500"/>
      <c r="K33" s="473"/>
      <c r="L33" s="107"/>
      <c r="M33" s="103"/>
    </row>
    <row r="34" spans="1:13" x14ac:dyDescent="0.25">
      <c r="A34" s="488"/>
      <c r="B34" s="491"/>
      <c r="C34" s="220"/>
      <c r="D34" s="221"/>
      <c r="E34" s="484"/>
      <c r="F34" s="481"/>
      <c r="G34" s="507"/>
      <c r="H34" s="481"/>
      <c r="I34" s="500"/>
      <c r="J34" s="500"/>
      <c r="K34" s="473"/>
      <c r="L34" s="107"/>
      <c r="M34" s="103"/>
    </row>
    <row r="35" spans="1:13" x14ac:dyDescent="0.25">
      <c r="A35" s="488"/>
      <c r="B35" s="491"/>
      <c r="C35" s="220"/>
      <c r="D35" s="221"/>
      <c r="E35" s="484"/>
      <c r="F35" s="481"/>
      <c r="G35" s="507"/>
      <c r="H35" s="481"/>
      <c r="I35" s="500"/>
      <c r="J35" s="500"/>
      <c r="K35" s="473"/>
      <c r="L35" s="107"/>
      <c r="M35" s="103"/>
    </row>
    <row r="36" spans="1:13" x14ac:dyDescent="0.25">
      <c r="A36" s="488"/>
      <c r="B36" s="491"/>
      <c r="C36" s="220"/>
      <c r="D36" s="221"/>
      <c r="E36" s="485"/>
      <c r="F36" s="482"/>
      <c r="G36" s="508"/>
      <c r="H36" s="481"/>
      <c r="I36" s="500"/>
      <c r="J36" s="500"/>
      <c r="K36" s="473"/>
      <c r="L36" s="107"/>
      <c r="M36" s="103"/>
    </row>
    <row r="37" spans="1:13" ht="18" thickBot="1" x14ac:dyDescent="0.35">
      <c r="A37" s="514"/>
      <c r="B37" s="515"/>
      <c r="C37" s="376" t="s">
        <v>5</v>
      </c>
      <c r="D37" s="361">
        <f>SUM(D32:D36)</f>
        <v>0</v>
      </c>
      <c r="E37" s="377"/>
      <c r="F37" s="378"/>
      <c r="G37" s="379">
        <f>D37*F37</f>
        <v>0</v>
      </c>
      <c r="H37" s="505"/>
      <c r="I37" s="510"/>
      <c r="J37" s="511"/>
      <c r="K37" s="364">
        <f>F37*I37</f>
        <v>0</v>
      </c>
      <c r="L37" s="108"/>
      <c r="M37" s="103"/>
    </row>
    <row r="38" spans="1:13" s="116" customFormat="1" x14ac:dyDescent="0.25">
      <c r="A38" s="110"/>
      <c r="B38" s="111"/>
      <c r="C38" s="112"/>
      <c r="D38" s="113"/>
      <c r="E38" s="114"/>
      <c r="F38" s="114"/>
      <c r="G38" s="115"/>
      <c r="H38" s="114"/>
      <c r="I38" s="114"/>
      <c r="J38" s="114"/>
      <c r="K38" s="114"/>
      <c r="L38" s="114"/>
      <c r="M38" s="109"/>
    </row>
    <row r="39" spans="1:13" s="116" customFormat="1" x14ac:dyDescent="0.25">
      <c r="A39" s="110"/>
      <c r="B39" s="111"/>
      <c r="C39" s="112"/>
      <c r="D39" s="113"/>
      <c r="E39" s="114"/>
      <c r="F39" s="114"/>
      <c r="G39" s="115"/>
      <c r="H39" s="114"/>
      <c r="I39" s="114"/>
      <c r="J39" s="114"/>
      <c r="K39" s="114"/>
      <c r="L39" s="114"/>
      <c r="M39" s="109"/>
    </row>
    <row r="40" spans="1:13" s="116" customFormat="1" ht="21" x14ac:dyDescent="0.35">
      <c r="A40" s="494" t="s">
        <v>103</v>
      </c>
      <c r="B40" s="495"/>
      <c r="C40" s="495"/>
      <c r="D40" s="495"/>
      <c r="E40" s="495"/>
      <c r="F40" s="495"/>
      <c r="G40" s="495"/>
      <c r="H40" s="495"/>
      <c r="I40" s="495"/>
      <c r="J40" s="495"/>
      <c r="K40" s="495"/>
      <c r="L40" s="495"/>
      <c r="M40" s="496"/>
    </row>
    <row r="41" spans="1:13" s="116" customFormat="1" ht="7.5" customHeight="1" thickBot="1" x14ac:dyDescent="0.3">
      <c r="A41" s="110"/>
      <c r="B41" s="111"/>
      <c r="C41" s="112"/>
      <c r="D41" s="113"/>
      <c r="E41" s="114"/>
      <c r="F41" s="114"/>
      <c r="G41" s="115"/>
      <c r="H41" s="114"/>
      <c r="I41" s="114"/>
      <c r="J41" s="114"/>
      <c r="K41" s="114"/>
      <c r="L41" s="114"/>
      <c r="M41" s="109"/>
    </row>
    <row r="42" spans="1:13" s="116" customFormat="1" ht="45" x14ac:dyDescent="0.25">
      <c r="A42" s="353" t="s">
        <v>19</v>
      </c>
      <c r="B42" s="354" t="s">
        <v>21</v>
      </c>
      <c r="C42" s="355" t="s">
        <v>65</v>
      </c>
      <c r="D42" s="486" t="s">
        <v>20</v>
      </c>
      <c r="E42" s="486"/>
      <c r="F42" s="355" t="s">
        <v>66</v>
      </c>
      <c r="G42" s="356" t="s">
        <v>118</v>
      </c>
      <c r="H42" s="504"/>
      <c r="I42" s="497" t="s">
        <v>121</v>
      </c>
      <c r="J42" s="498"/>
      <c r="K42" s="357" t="s">
        <v>117</v>
      </c>
      <c r="L42" s="117"/>
      <c r="M42" s="109"/>
    </row>
    <row r="43" spans="1:13" s="116" customFormat="1" ht="17.25" x14ac:dyDescent="0.3">
      <c r="A43" s="351" t="s">
        <v>43</v>
      </c>
      <c r="B43" s="118"/>
      <c r="C43" s="95">
        <f>$D$87</f>
        <v>0</v>
      </c>
      <c r="D43" s="528"/>
      <c r="E43" s="528"/>
      <c r="F43" s="225"/>
      <c r="G43" s="151">
        <f>C43*F43</f>
        <v>0</v>
      </c>
      <c r="H43" s="481"/>
      <c r="I43" s="533"/>
      <c r="J43" s="533"/>
      <c r="K43" s="358">
        <f>F43*I43</f>
        <v>0</v>
      </c>
      <c r="L43" s="108"/>
      <c r="M43" s="109"/>
    </row>
    <row r="44" spans="1:13" s="116" customFormat="1" ht="30" customHeight="1" x14ac:dyDescent="0.3">
      <c r="A44" s="351" t="s">
        <v>44</v>
      </c>
      <c r="B44" s="118"/>
      <c r="C44" s="95">
        <f>$D$97</f>
        <v>0</v>
      </c>
      <c r="D44" s="528"/>
      <c r="E44" s="528"/>
      <c r="F44" s="225"/>
      <c r="G44" s="151">
        <f t="shared" ref="G44:G47" si="0">C44*F44</f>
        <v>0</v>
      </c>
      <c r="H44" s="481"/>
      <c r="I44" s="533"/>
      <c r="J44" s="533"/>
      <c r="K44" s="358">
        <f t="shared" ref="K44:K47" si="1">F44*I44</f>
        <v>0</v>
      </c>
      <c r="L44" s="108"/>
      <c r="M44" s="109"/>
    </row>
    <row r="45" spans="1:13" s="116" customFormat="1" ht="31.5" customHeight="1" x14ac:dyDescent="0.3">
      <c r="A45" s="351" t="s">
        <v>45</v>
      </c>
      <c r="B45" s="118"/>
      <c r="C45" s="95">
        <f>$D$107</f>
        <v>0</v>
      </c>
      <c r="D45" s="529"/>
      <c r="E45" s="530"/>
      <c r="F45" s="225"/>
      <c r="G45" s="151">
        <f t="shared" si="0"/>
        <v>0</v>
      </c>
      <c r="H45" s="481"/>
      <c r="I45" s="533"/>
      <c r="J45" s="533"/>
      <c r="K45" s="358">
        <f t="shared" si="1"/>
        <v>0</v>
      </c>
      <c r="L45" s="108"/>
      <c r="M45" s="109"/>
    </row>
    <row r="46" spans="1:13" s="116" customFormat="1" ht="17.25" x14ac:dyDescent="0.3">
      <c r="A46" s="351" t="s">
        <v>48</v>
      </c>
      <c r="B46" s="118"/>
      <c r="C46" s="95">
        <f>$D$117</f>
        <v>0</v>
      </c>
      <c r="D46" s="528"/>
      <c r="E46" s="528"/>
      <c r="F46" s="225"/>
      <c r="G46" s="151">
        <f t="shared" si="0"/>
        <v>0</v>
      </c>
      <c r="H46" s="481"/>
      <c r="I46" s="533"/>
      <c r="J46" s="533"/>
      <c r="K46" s="358">
        <f t="shared" si="1"/>
        <v>0</v>
      </c>
      <c r="L46" s="108"/>
      <c r="M46" s="109"/>
    </row>
    <row r="47" spans="1:13" s="116" customFormat="1" ht="18" thickBot="1" x14ac:dyDescent="0.35">
      <c r="A47" s="359" t="s">
        <v>47</v>
      </c>
      <c r="B47" s="360"/>
      <c r="C47" s="361">
        <f>$D$127</f>
        <v>0</v>
      </c>
      <c r="D47" s="531"/>
      <c r="E47" s="531"/>
      <c r="F47" s="380"/>
      <c r="G47" s="363">
        <f t="shared" si="0"/>
        <v>0</v>
      </c>
      <c r="H47" s="505"/>
      <c r="I47" s="532"/>
      <c r="J47" s="532"/>
      <c r="K47" s="364">
        <f t="shared" si="1"/>
        <v>0</v>
      </c>
      <c r="L47" s="108"/>
      <c r="M47" s="109"/>
    </row>
    <row r="48" spans="1:13" s="116" customFormat="1" x14ac:dyDescent="0.25">
      <c r="A48" s="110"/>
      <c r="B48" s="111"/>
      <c r="C48" s="113"/>
      <c r="D48" s="119"/>
      <c r="E48" s="119"/>
      <c r="F48" s="114"/>
      <c r="G48" s="115"/>
      <c r="H48" s="114"/>
      <c r="I48" s="114"/>
      <c r="J48" s="114"/>
      <c r="K48" s="114"/>
      <c r="L48" s="114"/>
      <c r="M48" s="109"/>
    </row>
    <row r="49" spans="1:13" s="116" customFormat="1" x14ac:dyDescent="0.25">
      <c r="A49" s="110"/>
      <c r="B49" s="111"/>
      <c r="C49" s="113"/>
      <c r="D49" s="119"/>
      <c r="E49" s="119"/>
      <c r="F49" s="114"/>
      <c r="G49" s="115"/>
      <c r="H49" s="114"/>
      <c r="I49" s="114"/>
      <c r="J49" s="114"/>
      <c r="K49" s="114"/>
      <c r="L49" s="114"/>
      <c r="M49" s="109"/>
    </row>
    <row r="50" spans="1:13" s="116" customFormat="1" ht="21" x14ac:dyDescent="0.35">
      <c r="A50" s="494" t="s">
        <v>101</v>
      </c>
      <c r="B50" s="495"/>
      <c r="C50" s="495"/>
      <c r="D50" s="495"/>
      <c r="E50" s="495"/>
      <c r="F50" s="495"/>
      <c r="G50" s="495"/>
      <c r="H50" s="495"/>
      <c r="I50" s="495"/>
      <c r="J50" s="495"/>
      <c r="K50" s="495"/>
      <c r="L50" s="495"/>
      <c r="M50" s="496"/>
    </row>
    <row r="51" spans="1:13" s="116" customFormat="1" ht="6.75" customHeight="1" thickBot="1" x14ac:dyDescent="0.4">
      <c r="A51" s="352"/>
      <c r="B51" s="120"/>
      <c r="C51" s="120"/>
      <c r="D51" s="120"/>
      <c r="E51" s="120"/>
      <c r="F51" s="120"/>
      <c r="G51" s="120"/>
      <c r="H51" s="114"/>
      <c r="I51" s="114"/>
      <c r="J51" s="114"/>
      <c r="K51" s="114"/>
      <c r="L51" s="114"/>
      <c r="M51" s="109"/>
    </row>
    <row r="52" spans="1:13" s="116" customFormat="1" ht="45" x14ac:dyDescent="0.25">
      <c r="A52" s="110"/>
      <c r="B52" s="111"/>
      <c r="C52" s="112"/>
      <c r="D52" s="365" t="s">
        <v>19</v>
      </c>
      <c r="E52" s="366" t="s">
        <v>78</v>
      </c>
      <c r="F52" s="366" t="s">
        <v>77</v>
      </c>
      <c r="G52" s="356" t="s">
        <v>79</v>
      </c>
      <c r="H52" s="499"/>
      <c r="I52" s="497" t="s">
        <v>122</v>
      </c>
      <c r="J52" s="498"/>
      <c r="K52" s="357" t="s">
        <v>124</v>
      </c>
      <c r="L52" s="117"/>
      <c r="M52" s="109"/>
    </row>
    <row r="53" spans="1:13" s="116" customFormat="1" ht="17.25" x14ac:dyDescent="0.3">
      <c r="A53" s="110"/>
      <c r="B53" s="111"/>
      <c r="C53" s="112"/>
      <c r="D53" s="367" t="s">
        <v>81</v>
      </c>
      <c r="E53" s="106"/>
      <c r="F53" s="222"/>
      <c r="G53" s="152">
        <f>E53*F53</f>
        <v>0</v>
      </c>
      <c r="H53" s="500"/>
      <c r="I53" s="503"/>
      <c r="J53" s="503"/>
      <c r="K53" s="358">
        <f>F53*I53</f>
        <v>0</v>
      </c>
      <c r="L53" s="108"/>
      <c r="M53" s="109"/>
    </row>
    <row r="54" spans="1:13" s="116" customFormat="1" ht="17.25" x14ac:dyDescent="0.3">
      <c r="A54" s="110"/>
      <c r="B54" s="111"/>
      <c r="C54" s="112"/>
      <c r="D54" s="367" t="s">
        <v>82</v>
      </c>
      <c r="E54" s="106"/>
      <c r="F54" s="222"/>
      <c r="G54" s="152">
        <f t="shared" ref="G54:G57" si="2">E54*F54</f>
        <v>0</v>
      </c>
      <c r="H54" s="500"/>
      <c r="I54" s="503"/>
      <c r="J54" s="503"/>
      <c r="K54" s="358">
        <f t="shared" ref="K54:K57" si="3">F54*I54</f>
        <v>0</v>
      </c>
      <c r="L54" s="108"/>
      <c r="M54" s="109"/>
    </row>
    <row r="55" spans="1:13" s="116" customFormat="1" ht="17.25" x14ac:dyDescent="0.3">
      <c r="A55" s="110"/>
      <c r="B55" s="111"/>
      <c r="C55" s="112"/>
      <c r="D55" s="367" t="s">
        <v>83</v>
      </c>
      <c r="E55" s="106"/>
      <c r="F55" s="222"/>
      <c r="G55" s="152">
        <f t="shared" si="2"/>
        <v>0</v>
      </c>
      <c r="H55" s="500"/>
      <c r="I55" s="503"/>
      <c r="J55" s="503"/>
      <c r="K55" s="358">
        <f t="shared" si="3"/>
        <v>0</v>
      </c>
      <c r="L55" s="108"/>
      <c r="M55" s="109"/>
    </row>
    <row r="56" spans="1:13" s="116" customFormat="1" ht="17.25" x14ac:dyDescent="0.3">
      <c r="A56" s="110"/>
      <c r="B56" s="111"/>
      <c r="C56" s="112"/>
      <c r="D56" s="367" t="s">
        <v>84</v>
      </c>
      <c r="E56" s="106"/>
      <c r="F56" s="222"/>
      <c r="G56" s="152">
        <f t="shared" si="2"/>
        <v>0</v>
      </c>
      <c r="H56" s="500"/>
      <c r="I56" s="503"/>
      <c r="J56" s="503"/>
      <c r="K56" s="358">
        <f t="shared" si="3"/>
        <v>0</v>
      </c>
      <c r="L56" s="108"/>
      <c r="M56" s="109"/>
    </row>
    <row r="57" spans="1:13" s="116" customFormat="1" ht="18" thickBot="1" x14ac:dyDescent="0.35">
      <c r="A57" s="110"/>
      <c r="B57" s="111"/>
      <c r="C57" s="112"/>
      <c r="D57" s="368" t="s">
        <v>85</v>
      </c>
      <c r="E57" s="381"/>
      <c r="F57" s="378"/>
      <c r="G57" s="370">
        <f t="shared" si="2"/>
        <v>0</v>
      </c>
      <c r="H57" s="501"/>
      <c r="I57" s="502"/>
      <c r="J57" s="502"/>
      <c r="K57" s="364">
        <f t="shared" si="3"/>
        <v>0</v>
      </c>
      <c r="L57" s="108"/>
      <c r="M57" s="109"/>
    </row>
    <row r="58" spans="1:13" s="116" customFormat="1" x14ac:dyDescent="0.25">
      <c r="A58" s="110"/>
      <c r="B58" s="111"/>
      <c r="C58" s="112"/>
      <c r="D58" s="121"/>
      <c r="E58" s="122"/>
      <c r="F58" s="114"/>
      <c r="G58" s="123"/>
      <c r="H58" s="114"/>
      <c r="I58" s="114"/>
      <c r="J58" s="114"/>
      <c r="K58" s="114"/>
      <c r="L58" s="114"/>
      <c r="M58" s="109"/>
    </row>
    <row r="59" spans="1:13" s="116" customFormat="1" x14ac:dyDescent="0.25">
      <c r="A59" s="110"/>
      <c r="B59" s="111"/>
      <c r="C59" s="112"/>
      <c r="D59" s="121"/>
      <c r="E59" s="122"/>
      <c r="F59" s="114"/>
      <c r="G59" s="123"/>
      <c r="H59" s="114"/>
      <c r="I59" s="114"/>
      <c r="J59" s="114"/>
      <c r="K59" s="114"/>
      <c r="L59" s="114"/>
      <c r="M59" s="109"/>
    </row>
    <row r="60" spans="1:13" s="116" customFormat="1" ht="21" x14ac:dyDescent="0.35">
      <c r="A60" s="494" t="s">
        <v>100</v>
      </c>
      <c r="B60" s="495"/>
      <c r="C60" s="495"/>
      <c r="D60" s="495"/>
      <c r="E60" s="495"/>
      <c r="F60" s="495"/>
      <c r="G60" s="495"/>
      <c r="H60" s="495"/>
      <c r="I60" s="495"/>
      <c r="J60" s="495"/>
      <c r="K60" s="495"/>
      <c r="L60" s="495"/>
      <c r="M60" s="496"/>
    </row>
    <row r="61" spans="1:13" s="116" customFormat="1" ht="9.75" customHeight="1" thickBot="1" x14ac:dyDescent="0.4">
      <c r="A61" s="352"/>
      <c r="B61" s="120"/>
      <c r="C61" s="120"/>
      <c r="D61" s="120"/>
      <c r="E61" s="120"/>
      <c r="F61" s="120"/>
      <c r="G61" s="120"/>
      <c r="H61" s="114"/>
      <c r="I61" s="114"/>
      <c r="J61" s="114"/>
      <c r="K61" s="114"/>
      <c r="L61" s="114"/>
      <c r="M61" s="109"/>
    </row>
    <row r="62" spans="1:13" s="116" customFormat="1" ht="45" x14ac:dyDescent="0.25">
      <c r="A62" s="110"/>
      <c r="B62" s="111"/>
      <c r="C62" s="112"/>
      <c r="D62" s="365" t="s">
        <v>19</v>
      </c>
      <c r="E62" s="366" t="s">
        <v>106</v>
      </c>
      <c r="F62" s="366" t="s">
        <v>107</v>
      </c>
      <c r="G62" s="356" t="s">
        <v>108</v>
      </c>
      <c r="H62" s="504"/>
      <c r="I62" s="497" t="s">
        <v>125</v>
      </c>
      <c r="J62" s="498"/>
      <c r="K62" s="357" t="s">
        <v>126</v>
      </c>
      <c r="L62" s="117"/>
      <c r="M62" s="109"/>
    </row>
    <row r="63" spans="1:13" s="116" customFormat="1" ht="17.25" x14ac:dyDescent="0.3">
      <c r="A63" s="110"/>
      <c r="B63" s="111"/>
      <c r="C63" s="112"/>
      <c r="D63" s="367" t="s">
        <v>81</v>
      </c>
      <c r="E63" s="106"/>
      <c r="F63" s="222"/>
      <c r="G63" s="152">
        <f>E63*F63</f>
        <v>0</v>
      </c>
      <c r="H63" s="481"/>
      <c r="I63" s="503"/>
      <c r="J63" s="503"/>
      <c r="K63" s="358">
        <f>F63*I63</f>
        <v>0</v>
      </c>
      <c r="L63" s="108"/>
      <c r="M63" s="109"/>
    </row>
    <row r="64" spans="1:13" s="116" customFormat="1" ht="17.25" x14ac:dyDescent="0.3">
      <c r="A64" s="110"/>
      <c r="B64" s="111"/>
      <c r="C64" s="112"/>
      <c r="D64" s="367" t="s">
        <v>82</v>
      </c>
      <c r="E64" s="106"/>
      <c r="F64" s="222"/>
      <c r="G64" s="152">
        <f t="shared" ref="G64:G67" si="4">E64*F64</f>
        <v>0</v>
      </c>
      <c r="H64" s="481"/>
      <c r="I64" s="503"/>
      <c r="J64" s="503"/>
      <c r="K64" s="358">
        <f t="shared" ref="K64:K67" si="5">F64*I64</f>
        <v>0</v>
      </c>
      <c r="L64" s="108"/>
      <c r="M64" s="109"/>
    </row>
    <row r="65" spans="1:14" s="116" customFormat="1" ht="17.25" x14ac:dyDescent="0.3">
      <c r="A65" s="110"/>
      <c r="B65" s="111"/>
      <c r="C65" s="112"/>
      <c r="D65" s="367" t="s">
        <v>83</v>
      </c>
      <c r="E65" s="106"/>
      <c r="F65" s="222"/>
      <c r="G65" s="152">
        <f t="shared" si="4"/>
        <v>0</v>
      </c>
      <c r="H65" s="481"/>
      <c r="I65" s="503"/>
      <c r="J65" s="503"/>
      <c r="K65" s="358">
        <f t="shared" si="5"/>
        <v>0</v>
      </c>
      <c r="L65" s="108"/>
      <c r="M65" s="109"/>
    </row>
    <row r="66" spans="1:14" s="116" customFormat="1" ht="17.25" x14ac:dyDescent="0.3">
      <c r="A66" s="110"/>
      <c r="B66" s="111"/>
      <c r="C66" s="112"/>
      <c r="D66" s="367" t="s">
        <v>84</v>
      </c>
      <c r="E66" s="106"/>
      <c r="F66" s="222"/>
      <c r="G66" s="152">
        <f t="shared" si="4"/>
        <v>0</v>
      </c>
      <c r="H66" s="481"/>
      <c r="I66" s="503"/>
      <c r="J66" s="503"/>
      <c r="K66" s="358">
        <f t="shared" si="5"/>
        <v>0</v>
      </c>
      <c r="L66" s="108"/>
      <c r="M66" s="109"/>
    </row>
    <row r="67" spans="1:14" s="116" customFormat="1" ht="18" thickBot="1" x14ac:dyDescent="0.35">
      <c r="A67" s="110"/>
      <c r="B67" s="111"/>
      <c r="C67" s="112"/>
      <c r="D67" s="368" t="s">
        <v>85</v>
      </c>
      <c r="E67" s="381"/>
      <c r="F67" s="378"/>
      <c r="G67" s="370">
        <f t="shared" si="4"/>
        <v>0</v>
      </c>
      <c r="H67" s="505"/>
      <c r="I67" s="502"/>
      <c r="J67" s="502"/>
      <c r="K67" s="364">
        <f t="shared" si="5"/>
        <v>0</v>
      </c>
      <c r="L67" s="108"/>
      <c r="M67" s="109"/>
    </row>
    <row r="68" spans="1:14" s="116" customFormat="1" x14ac:dyDescent="0.25">
      <c r="A68" s="110"/>
      <c r="B68" s="111"/>
      <c r="C68" s="112"/>
      <c r="D68" s="121"/>
      <c r="E68" s="122"/>
      <c r="F68" s="114"/>
      <c r="G68" s="123"/>
      <c r="H68" s="114"/>
      <c r="I68" s="114"/>
      <c r="J68" s="114"/>
      <c r="K68" s="114"/>
      <c r="L68" s="114"/>
      <c r="M68" s="109"/>
    </row>
    <row r="69" spans="1:14" s="116" customFormat="1" x14ac:dyDescent="0.25">
      <c r="A69" s="110"/>
      <c r="B69" s="111"/>
      <c r="C69" s="112"/>
      <c r="D69" s="121"/>
      <c r="E69" s="122"/>
      <c r="F69" s="114"/>
      <c r="G69" s="123"/>
      <c r="H69" s="114"/>
      <c r="I69" s="114"/>
      <c r="J69" s="114"/>
      <c r="K69" s="114"/>
      <c r="L69" s="114"/>
      <c r="M69" s="109"/>
    </row>
    <row r="70" spans="1:14" s="116" customFormat="1" ht="15.75" thickBot="1" x14ac:dyDescent="0.3">
      <c r="A70" s="110"/>
      <c r="B70" s="111"/>
      <c r="C70" s="113"/>
      <c r="D70" s="119"/>
      <c r="E70" s="119"/>
      <c r="F70" s="114"/>
      <c r="G70" s="115"/>
      <c r="H70" s="114"/>
      <c r="I70" s="114"/>
      <c r="J70" s="114"/>
      <c r="K70" s="114"/>
      <c r="L70" s="114"/>
      <c r="M70" s="109"/>
    </row>
    <row r="71" spans="1:14" ht="122.25" customHeight="1" thickBot="1" x14ac:dyDescent="0.35">
      <c r="A71" s="124"/>
      <c r="B71" s="125"/>
      <c r="C71" s="126"/>
      <c r="D71" s="126"/>
      <c r="E71" s="126"/>
      <c r="F71" s="126"/>
      <c r="G71" s="153">
        <f>G13+G19+G25+G31+G37+SUM(G43:G47)+SUM(G53:G57)+SUM(G63:G67)</f>
        <v>0</v>
      </c>
      <c r="H71" s="127" t="s">
        <v>95</v>
      </c>
      <c r="I71" s="128"/>
      <c r="J71" s="128"/>
      <c r="K71" s="153">
        <f>SUM(K13,K19,K25,K31,K37)+SUM(K43:K47)+SUM(K53:K57)+SUM(K63:K67)</f>
        <v>0</v>
      </c>
      <c r="L71" s="129" t="s">
        <v>127</v>
      </c>
      <c r="M71" s="130"/>
    </row>
    <row r="72" spans="1:14" ht="18.75" x14ac:dyDescent="0.3">
      <c r="A72" s="101"/>
      <c r="B72" s="100"/>
      <c r="C72" s="101"/>
      <c r="D72" s="101"/>
      <c r="E72" s="101"/>
      <c r="F72" s="101"/>
      <c r="G72" s="131"/>
      <c r="H72" s="132"/>
      <c r="I72" s="132"/>
      <c r="J72" s="132"/>
      <c r="K72" s="132"/>
      <c r="L72" s="132"/>
      <c r="M72" s="132"/>
    </row>
    <row r="73" spans="1:14" ht="18.75" customHeight="1" x14ac:dyDescent="0.35">
      <c r="A73" s="101"/>
      <c r="B73" s="100"/>
      <c r="C73" s="101"/>
      <c r="D73" s="101"/>
      <c r="F73" s="527" t="s">
        <v>105</v>
      </c>
      <c r="G73" s="527"/>
      <c r="H73" s="527"/>
      <c r="I73" s="527"/>
      <c r="J73" s="527"/>
      <c r="K73" s="527"/>
      <c r="L73" s="527"/>
      <c r="M73" s="527"/>
    </row>
    <row r="74" spans="1:14" ht="19.5" thickBot="1" x14ac:dyDescent="0.35">
      <c r="A74" s="101"/>
      <c r="B74" s="100"/>
      <c r="C74" s="101"/>
      <c r="D74" s="101"/>
      <c r="E74" s="101"/>
      <c r="F74" s="101"/>
      <c r="G74" s="131"/>
      <c r="H74" s="133"/>
      <c r="I74" s="101"/>
      <c r="J74" s="101"/>
      <c r="K74" s="101"/>
      <c r="L74" s="101"/>
      <c r="M74" s="101"/>
    </row>
    <row r="75" spans="1:14" ht="21" x14ac:dyDescent="0.35">
      <c r="A75" s="474" t="s">
        <v>104</v>
      </c>
      <c r="B75" s="475"/>
      <c r="C75" s="475"/>
      <c r="D75" s="475"/>
      <c r="E75" s="475"/>
      <c r="F75" s="475"/>
      <c r="G75" s="475"/>
      <c r="H75" s="475"/>
      <c r="I75" s="475"/>
      <c r="J75" s="475"/>
      <c r="K75" s="475"/>
      <c r="L75" s="475"/>
      <c r="M75" s="475"/>
      <c r="N75" s="476"/>
    </row>
    <row r="76" spans="1:14" ht="21.75" thickBot="1" x14ac:dyDescent="0.4">
      <c r="A76" s="134"/>
      <c r="B76" s="135"/>
      <c r="C76" s="135"/>
      <c r="D76" s="135"/>
      <c r="E76" s="135"/>
      <c r="F76" s="135"/>
      <c r="G76" s="135"/>
      <c r="H76" s="135"/>
      <c r="I76" s="135"/>
      <c r="J76" s="135"/>
      <c r="K76" s="135"/>
      <c r="L76" s="135"/>
      <c r="M76" s="135"/>
      <c r="N76" s="136"/>
    </row>
    <row r="77" spans="1:14" ht="45" x14ac:dyDescent="0.25">
      <c r="A77" s="382" t="s">
        <v>19</v>
      </c>
      <c r="B77" s="372" t="s">
        <v>21</v>
      </c>
      <c r="C77" s="383" t="s">
        <v>17</v>
      </c>
      <c r="D77" s="372" t="s">
        <v>39</v>
      </c>
      <c r="E77" s="366" t="s">
        <v>20</v>
      </c>
      <c r="F77" s="373" t="s">
        <v>51</v>
      </c>
      <c r="G77" s="384" t="s">
        <v>31</v>
      </c>
      <c r="H77" s="101"/>
      <c r="I77" s="101"/>
      <c r="J77" s="477" t="s">
        <v>25</v>
      </c>
      <c r="K77" s="478"/>
      <c r="L77" s="478"/>
      <c r="M77" s="478"/>
      <c r="N77" s="479"/>
    </row>
    <row r="78" spans="1:14" ht="16.5" customHeight="1" x14ac:dyDescent="0.25">
      <c r="A78" s="487" t="s">
        <v>43</v>
      </c>
      <c r="B78" s="490"/>
      <c r="C78" s="105"/>
      <c r="D78" s="106"/>
      <c r="E78" s="483"/>
      <c r="F78" s="222"/>
      <c r="G78" s="385">
        <f>F78*D78</f>
        <v>0</v>
      </c>
      <c r="H78" s="101"/>
      <c r="I78" s="101"/>
      <c r="J78" s="517" t="s">
        <v>23</v>
      </c>
      <c r="K78" s="518"/>
      <c r="L78" s="518"/>
      <c r="M78" s="518"/>
      <c r="N78" s="519"/>
    </row>
    <row r="79" spans="1:14" x14ac:dyDescent="0.25">
      <c r="A79" s="488"/>
      <c r="B79" s="491"/>
      <c r="C79" s="105"/>
      <c r="D79" s="106"/>
      <c r="E79" s="484"/>
      <c r="F79" s="222"/>
      <c r="G79" s="385">
        <f t="shared" ref="G79:G86" si="6">F79*D79</f>
        <v>0</v>
      </c>
      <c r="H79" s="101"/>
      <c r="I79" s="101"/>
      <c r="J79" s="520" t="s">
        <v>24</v>
      </c>
      <c r="K79" s="521"/>
      <c r="L79" s="521"/>
      <c r="M79" s="521"/>
      <c r="N79" s="522"/>
    </row>
    <row r="80" spans="1:14" ht="15" customHeight="1" x14ac:dyDescent="0.25">
      <c r="A80" s="488"/>
      <c r="B80" s="491"/>
      <c r="C80" s="105"/>
      <c r="D80" s="106"/>
      <c r="E80" s="484"/>
      <c r="F80" s="222"/>
      <c r="G80" s="385">
        <f t="shared" si="6"/>
        <v>0</v>
      </c>
      <c r="H80" s="101"/>
      <c r="I80" s="101"/>
      <c r="J80" s="523" t="s">
        <v>38</v>
      </c>
      <c r="K80" s="523"/>
      <c r="L80" s="523"/>
      <c r="M80" s="523"/>
      <c r="N80" s="524"/>
    </row>
    <row r="81" spans="1:14" x14ac:dyDescent="0.25">
      <c r="A81" s="488"/>
      <c r="B81" s="491"/>
      <c r="C81" s="105"/>
      <c r="D81" s="106"/>
      <c r="E81" s="484"/>
      <c r="F81" s="222"/>
      <c r="G81" s="385">
        <f t="shared" si="6"/>
        <v>0</v>
      </c>
      <c r="H81" s="101"/>
      <c r="I81" s="101"/>
      <c r="J81" s="525"/>
      <c r="K81" s="525"/>
      <c r="L81" s="525"/>
      <c r="M81" s="525"/>
      <c r="N81" s="526"/>
    </row>
    <row r="82" spans="1:14" x14ac:dyDescent="0.25">
      <c r="A82" s="488"/>
      <c r="B82" s="491"/>
      <c r="C82" s="105"/>
      <c r="D82" s="106"/>
      <c r="E82" s="484"/>
      <c r="F82" s="222"/>
      <c r="G82" s="385">
        <f t="shared" si="6"/>
        <v>0</v>
      </c>
      <c r="H82" s="101"/>
      <c r="I82" s="101"/>
      <c r="J82" s="525" t="s">
        <v>110</v>
      </c>
      <c r="K82" s="525"/>
      <c r="L82" s="525"/>
      <c r="M82" s="525"/>
      <c r="N82" s="526"/>
    </row>
    <row r="83" spans="1:14" x14ac:dyDescent="0.25">
      <c r="A83" s="488"/>
      <c r="B83" s="491"/>
      <c r="C83" s="105"/>
      <c r="D83" s="106"/>
      <c r="E83" s="484"/>
      <c r="F83" s="222"/>
      <c r="G83" s="385">
        <f t="shared" si="6"/>
        <v>0</v>
      </c>
      <c r="H83" s="101"/>
      <c r="I83" s="101"/>
      <c r="J83" s="477" t="s">
        <v>26</v>
      </c>
      <c r="K83" s="478"/>
      <c r="L83" s="478"/>
      <c r="M83" s="478"/>
      <c r="N83" s="479"/>
    </row>
    <row r="84" spans="1:14" x14ac:dyDescent="0.25">
      <c r="A84" s="488"/>
      <c r="B84" s="491"/>
      <c r="C84" s="137"/>
      <c r="D84" s="106"/>
      <c r="E84" s="484"/>
      <c r="F84" s="222"/>
      <c r="G84" s="385">
        <f t="shared" si="6"/>
        <v>0</v>
      </c>
      <c r="H84" s="101"/>
      <c r="I84" s="101"/>
      <c r="J84" s="517" t="s">
        <v>27</v>
      </c>
      <c r="K84" s="518"/>
      <c r="L84" s="518"/>
      <c r="M84" s="518"/>
      <c r="N84" s="519"/>
    </row>
    <row r="85" spans="1:14" x14ac:dyDescent="0.25">
      <c r="A85" s="488"/>
      <c r="B85" s="491"/>
      <c r="C85" s="137"/>
      <c r="D85" s="138"/>
      <c r="E85" s="484"/>
      <c r="F85" s="222"/>
      <c r="G85" s="385">
        <f t="shared" si="6"/>
        <v>0</v>
      </c>
      <c r="H85" s="101"/>
      <c r="I85" s="101"/>
      <c r="J85" s="520" t="s">
        <v>28</v>
      </c>
      <c r="K85" s="521"/>
      <c r="L85" s="521"/>
      <c r="M85" s="521"/>
      <c r="N85" s="522"/>
    </row>
    <row r="86" spans="1:14" x14ac:dyDescent="0.25">
      <c r="A86" s="488"/>
      <c r="B86" s="491"/>
      <c r="C86" s="137"/>
      <c r="D86" s="138"/>
      <c r="E86" s="485"/>
      <c r="F86" s="223"/>
      <c r="G86" s="385">
        <f t="shared" si="6"/>
        <v>0</v>
      </c>
      <c r="H86" s="101"/>
      <c r="I86" s="101"/>
      <c r="J86" s="101"/>
      <c r="K86" s="101"/>
      <c r="L86" s="101"/>
      <c r="M86" s="101"/>
      <c r="N86" s="103"/>
    </row>
    <row r="87" spans="1:14" ht="17.25" x14ac:dyDescent="0.3">
      <c r="A87" s="489"/>
      <c r="B87" s="492"/>
      <c r="C87" s="148" t="s">
        <v>5</v>
      </c>
      <c r="D87" s="95">
        <f>SUM(D78:D86)</f>
        <v>0</v>
      </c>
      <c r="E87" s="149"/>
      <c r="F87" s="140" t="s">
        <v>32</v>
      </c>
      <c r="G87" s="358">
        <f>SUM(G78:G86)</f>
        <v>0</v>
      </c>
      <c r="H87" s="516" t="s">
        <v>34</v>
      </c>
      <c r="I87" s="516"/>
      <c r="J87" s="101"/>
      <c r="K87" s="101"/>
      <c r="L87" s="101"/>
      <c r="M87" s="101"/>
      <c r="N87" s="103"/>
    </row>
    <row r="88" spans="1:14" x14ac:dyDescent="0.25">
      <c r="A88" s="487" t="s">
        <v>44</v>
      </c>
      <c r="B88" s="490"/>
      <c r="C88" s="105"/>
      <c r="D88" s="106"/>
      <c r="E88" s="483"/>
      <c r="F88" s="223"/>
      <c r="G88" s="385">
        <f>F88*D88</f>
        <v>0</v>
      </c>
      <c r="H88" s="101"/>
      <c r="I88" s="101"/>
      <c r="J88" s="101"/>
      <c r="K88" s="101"/>
      <c r="L88" s="101"/>
      <c r="M88" s="101"/>
      <c r="N88" s="103"/>
    </row>
    <row r="89" spans="1:14" x14ac:dyDescent="0.25">
      <c r="A89" s="488"/>
      <c r="B89" s="491"/>
      <c r="C89" s="105"/>
      <c r="D89" s="106"/>
      <c r="E89" s="484"/>
      <c r="F89" s="223"/>
      <c r="G89" s="385">
        <f t="shared" ref="G89:G96" si="7">F89*D89</f>
        <v>0</v>
      </c>
      <c r="H89" s="101"/>
      <c r="I89" s="101"/>
      <c r="J89" s="101"/>
      <c r="K89" s="101"/>
      <c r="L89" s="101"/>
      <c r="M89" s="101"/>
      <c r="N89" s="103"/>
    </row>
    <row r="90" spans="1:14" x14ac:dyDescent="0.25">
      <c r="A90" s="488"/>
      <c r="B90" s="491"/>
      <c r="C90" s="105"/>
      <c r="D90" s="106"/>
      <c r="E90" s="484"/>
      <c r="F90" s="223"/>
      <c r="G90" s="385">
        <f t="shared" si="7"/>
        <v>0</v>
      </c>
      <c r="H90" s="101"/>
      <c r="I90" s="101"/>
      <c r="J90" s="101"/>
      <c r="K90" s="101"/>
      <c r="L90" s="101"/>
      <c r="M90" s="101"/>
      <c r="N90" s="103"/>
    </row>
    <row r="91" spans="1:14" x14ac:dyDescent="0.25">
      <c r="A91" s="488"/>
      <c r="B91" s="491"/>
      <c r="C91" s="105"/>
      <c r="D91" s="106"/>
      <c r="E91" s="484"/>
      <c r="F91" s="223"/>
      <c r="G91" s="385">
        <f t="shared" si="7"/>
        <v>0</v>
      </c>
      <c r="H91" s="101"/>
      <c r="I91" s="101"/>
      <c r="J91" s="101"/>
      <c r="K91" s="101"/>
      <c r="L91" s="101"/>
      <c r="M91" s="101"/>
      <c r="N91" s="103"/>
    </row>
    <row r="92" spans="1:14" x14ac:dyDescent="0.25">
      <c r="A92" s="488"/>
      <c r="B92" s="491"/>
      <c r="C92" s="105"/>
      <c r="D92" s="106"/>
      <c r="E92" s="484"/>
      <c r="F92" s="222"/>
      <c r="G92" s="385">
        <f t="shared" si="7"/>
        <v>0</v>
      </c>
      <c r="H92" s="101"/>
      <c r="I92" s="101"/>
      <c r="J92" s="101"/>
      <c r="K92" s="101"/>
      <c r="L92" s="101"/>
      <c r="M92" s="101"/>
      <c r="N92" s="103"/>
    </row>
    <row r="93" spans="1:14" x14ac:dyDescent="0.25">
      <c r="A93" s="488"/>
      <c r="B93" s="491"/>
      <c r="C93" s="105"/>
      <c r="D93" s="106"/>
      <c r="E93" s="484"/>
      <c r="F93" s="224"/>
      <c r="G93" s="385">
        <f t="shared" si="7"/>
        <v>0</v>
      </c>
      <c r="H93" s="101"/>
      <c r="I93" s="101"/>
      <c r="J93" s="101"/>
      <c r="K93" s="101"/>
      <c r="L93" s="101"/>
      <c r="M93" s="101"/>
      <c r="N93" s="103"/>
    </row>
    <row r="94" spans="1:14" x14ac:dyDescent="0.25">
      <c r="A94" s="488"/>
      <c r="B94" s="491"/>
      <c r="C94" s="142"/>
      <c r="D94" s="143"/>
      <c r="E94" s="484"/>
      <c r="F94" s="224"/>
      <c r="G94" s="385">
        <f t="shared" si="7"/>
        <v>0</v>
      </c>
      <c r="H94" s="101"/>
      <c r="I94" s="101"/>
      <c r="J94" s="101"/>
      <c r="K94" s="101"/>
      <c r="L94" s="101"/>
      <c r="M94" s="101"/>
      <c r="N94" s="103"/>
    </row>
    <row r="95" spans="1:14" x14ac:dyDescent="0.25">
      <c r="A95" s="488"/>
      <c r="B95" s="491"/>
      <c r="C95" s="137"/>
      <c r="D95" s="138"/>
      <c r="E95" s="484"/>
      <c r="F95" s="224"/>
      <c r="G95" s="385">
        <f t="shared" si="7"/>
        <v>0</v>
      </c>
      <c r="H95" s="101"/>
      <c r="I95" s="101"/>
      <c r="J95" s="101"/>
      <c r="K95" s="101"/>
      <c r="L95" s="101"/>
      <c r="M95" s="101"/>
      <c r="N95" s="103"/>
    </row>
    <row r="96" spans="1:14" x14ac:dyDescent="0.25">
      <c r="A96" s="488"/>
      <c r="B96" s="491"/>
      <c r="C96" s="137"/>
      <c r="D96" s="138"/>
      <c r="E96" s="485"/>
      <c r="F96" s="224"/>
      <c r="G96" s="385">
        <f t="shared" si="7"/>
        <v>0</v>
      </c>
      <c r="H96" s="101"/>
      <c r="I96" s="101"/>
      <c r="J96" s="101"/>
      <c r="K96" s="101"/>
      <c r="L96" s="101"/>
      <c r="M96" s="101"/>
      <c r="N96" s="103"/>
    </row>
    <row r="97" spans="1:14" ht="17.25" x14ac:dyDescent="0.3">
      <c r="A97" s="489"/>
      <c r="B97" s="492"/>
      <c r="C97" s="148" t="s">
        <v>5</v>
      </c>
      <c r="D97" s="95">
        <f>SUM(D88:D96)</f>
        <v>0</v>
      </c>
      <c r="E97" s="149"/>
      <c r="F97" s="140" t="s">
        <v>33</v>
      </c>
      <c r="G97" s="358">
        <f>SUM(G88:G96)</f>
        <v>0</v>
      </c>
      <c r="H97" s="516" t="s">
        <v>34</v>
      </c>
      <c r="I97" s="516"/>
      <c r="J97" s="101"/>
      <c r="K97" s="101"/>
      <c r="L97" s="101"/>
      <c r="M97" s="101"/>
      <c r="N97" s="103"/>
    </row>
    <row r="98" spans="1:14" x14ac:dyDescent="0.25">
      <c r="A98" s="487" t="s">
        <v>45</v>
      </c>
      <c r="B98" s="490"/>
      <c r="C98" s="105"/>
      <c r="D98" s="106"/>
      <c r="E98" s="483"/>
      <c r="F98" s="223"/>
      <c r="G98" s="385">
        <f>F98*D98</f>
        <v>0</v>
      </c>
      <c r="H98" s="101"/>
      <c r="I98" s="101"/>
      <c r="J98" s="101"/>
      <c r="K98" s="101"/>
      <c r="L98" s="101"/>
      <c r="M98" s="101"/>
      <c r="N98" s="103"/>
    </row>
    <row r="99" spans="1:14" x14ac:dyDescent="0.25">
      <c r="A99" s="488"/>
      <c r="B99" s="491"/>
      <c r="C99" s="105"/>
      <c r="D99" s="106"/>
      <c r="E99" s="484"/>
      <c r="F99" s="224"/>
      <c r="G99" s="385">
        <f t="shared" ref="G99:G106" si="8">F99*D99</f>
        <v>0</v>
      </c>
      <c r="H99" s="101"/>
      <c r="I99" s="101"/>
      <c r="J99" s="101"/>
      <c r="K99" s="101"/>
      <c r="L99" s="101"/>
      <c r="M99" s="101"/>
      <c r="N99" s="103"/>
    </row>
    <row r="100" spans="1:14" x14ac:dyDescent="0.25">
      <c r="A100" s="488"/>
      <c r="B100" s="491"/>
      <c r="C100" s="105"/>
      <c r="D100" s="106"/>
      <c r="E100" s="484"/>
      <c r="F100" s="224"/>
      <c r="G100" s="385">
        <f t="shared" si="8"/>
        <v>0</v>
      </c>
      <c r="H100" s="101"/>
      <c r="I100" s="101"/>
      <c r="J100" s="101"/>
      <c r="K100" s="101"/>
      <c r="L100" s="101"/>
      <c r="M100" s="101"/>
      <c r="N100" s="103"/>
    </row>
    <row r="101" spans="1:14" x14ac:dyDescent="0.25">
      <c r="A101" s="488"/>
      <c r="B101" s="491"/>
      <c r="C101" s="105"/>
      <c r="D101" s="106"/>
      <c r="E101" s="484"/>
      <c r="F101" s="224"/>
      <c r="G101" s="385">
        <f t="shared" si="8"/>
        <v>0</v>
      </c>
      <c r="H101" s="101"/>
      <c r="I101" s="101"/>
      <c r="J101" s="101"/>
      <c r="K101" s="101"/>
      <c r="L101" s="101"/>
      <c r="M101" s="101"/>
      <c r="N101" s="103"/>
    </row>
    <row r="102" spans="1:14" x14ac:dyDescent="0.25">
      <c r="A102" s="488"/>
      <c r="B102" s="491"/>
      <c r="C102" s="105"/>
      <c r="D102" s="106"/>
      <c r="E102" s="484"/>
      <c r="F102" s="224"/>
      <c r="G102" s="385">
        <f t="shared" si="8"/>
        <v>0</v>
      </c>
      <c r="H102" s="101"/>
      <c r="I102" s="101"/>
      <c r="J102" s="101"/>
      <c r="K102" s="101"/>
      <c r="L102" s="101"/>
      <c r="M102" s="101"/>
      <c r="N102" s="103"/>
    </row>
    <row r="103" spans="1:14" x14ac:dyDescent="0.25">
      <c r="A103" s="488"/>
      <c r="B103" s="491"/>
      <c r="C103" s="105"/>
      <c r="D103" s="106"/>
      <c r="E103" s="484"/>
      <c r="F103" s="224"/>
      <c r="G103" s="385">
        <f t="shared" si="8"/>
        <v>0</v>
      </c>
      <c r="H103" s="101"/>
      <c r="I103" s="101"/>
      <c r="J103" s="101"/>
      <c r="K103" s="101"/>
      <c r="L103" s="101"/>
      <c r="M103" s="101"/>
      <c r="N103" s="103"/>
    </row>
    <row r="104" spans="1:14" x14ac:dyDescent="0.25">
      <c r="A104" s="488"/>
      <c r="B104" s="491"/>
      <c r="C104" s="137"/>
      <c r="D104" s="106"/>
      <c r="E104" s="484"/>
      <c r="F104" s="224"/>
      <c r="G104" s="385">
        <f t="shared" si="8"/>
        <v>0</v>
      </c>
      <c r="H104" s="101"/>
      <c r="I104" s="101"/>
      <c r="J104" s="101"/>
      <c r="K104" s="101"/>
      <c r="L104" s="101"/>
      <c r="M104" s="101"/>
      <c r="N104" s="103"/>
    </row>
    <row r="105" spans="1:14" x14ac:dyDescent="0.25">
      <c r="A105" s="488"/>
      <c r="B105" s="491"/>
      <c r="C105" s="137"/>
      <c r="D105" s="138"/>
      <c r="E105" s="484"/>
      <c r="F105" s="224"/>
      <c r="G105" s="385">
        <f t="shared" si="8"/>
        <v>0</v>
      </c>
      <c r="H105" s="101"/>
      <c r="I105" s="101"/>
      <c r="J105" s="101"/>
      <c r="K105" s="101"/>
      <c r="L105" s="101"/>
      <c r="M105" s="101"/>
      <c r="N105" s="103"/>
    </row>
    <row r="106" spans="1:14" x14ac:dyDescent="0.25">
      <c r="A106" s="488"/>
      <c r="B106" s="491"/>
      <c r="C106" s="137"/>
      <c r="D106" s="138"/>
      <c r="E106" s="485"/>
      <c r="F106" s="224"/>
      <c r="G106" s="385">
        <f t="shared" si="8"/>
        <v>0</v>
      </c>
      <c r="H106" s="101"/>
      <c r="I106" s="101"/>
      <c r="J106" s="101"/>
      <c r="K106" s="101"/>
      <c r="L106" s="101"/>
      <c r="M106" s="101"/>
      <c r="N106" s="103"/>
    </row>
    <row r="107" spans="1:14" ht="17.25" x14ac:dyDescent="0.3">
      <c r="A107" s="489"/>
      <c r="B107" s="492"/>
      <c r="C107" s="148" t="s">
        <v>5</v>
      </c>
      <c r="D107" s="95">
        <f>SUM(D98:D106)</f>
        <v>0</v>
      </c>
      <c r="E107" s="149"/>
      <c r="F107" s="140" t="s">
        <v>33</v>
      </c>
      <c r="G107" s="358">
        <f>SUM(G98:G106)</f>
        <v>0</v>
      </c>
      <c r="H107" s="516" t="s">
        <v>34</v>
      </c>
      <c r="I107" s="516"/>
      <c r="J107" s="101"/>
      <c r="K107" s="101"/>
      <c r="L107" s="101"/>
      <c r="M107" s="101"/>
      <c r="N107" s="103"/>
    </row>
    <row r="108" spans="1:14" x14ac:dyDescent="0.25">
      <c r="A108" s="487" t="s">
        <v>46</v>
      </c>
      <c r="B108" s="490"/>
      <c r="C108" s="105"/>
      <c r="D108" s="106"/>
      <c r="E108" s="483"/>
      <c r="F108" s="223"/>
      <c r="G108" s="385">
        <f>F108*D108</f>
        <v>0</v>
      </c>
      <c r="H108" s="101"/>
      <c r="I108" s="101"/>
      <c r="J108" s="101"/>
      <c r="K108" s="101"/>
      <c r="L108" s="101"/>
      <c r="M108" s="101"/>
      <c r="N108" s="103"/>
    </row>
    <row r="109" spans="1:14" x14ac:dyDescent="0.25">
      <c r="A109" s="488"/>
      <c r="B109" s="491"/>
      <c r="C109" s="105"/>
      <c r="D109" s="106"/>
      <c r="E109" s="484"/>
      <c r="F109" s="223"/>
      <c r="G109" s="385">
        <f t="shared" ref="G109:G116" si="9">F109*D109</f>
        <v>0</v>
      </c>
      <c r="H109" s="101"/>
      <c r="I109" s="101"/>
      <c r="J109" s="101"/>
      <c r="K109" s="101"/>
      <c r="L109" s="101"/>
      <c r="M109" s="101"/>
      <c r="N109" s="103"/>
    </row>
    <row r="110" spans="1:14" x14ac:dyDescent="0.25">
      <c r="A110" s="488"/>
      <c r="B110" s="491"/>
      <c r="C110" s="105"/>
      <c r="D110" s="106"/>
      <c r="E110" s="484"/>
      <c r="F110" s="223"/>
      <c r="G110" s="385">
        <f t="shared" si="9"/>
        <v>0</v>
      </c>
      <c r="H110" s="101"/>
      <c r="I110" s="101"/>
      <c r="J110" s="101"/>
      <c r="K110" s="101"/>
      <c r="L110" s="101"/>
      <c r="M110" s="101"/>
      <c r="N110" s="103"/>
    </row>
    <row r="111" spans="1:14" x14ac:dyDescent="0.25">
      <c r="A111" s="488"/>
      <c r="B111" s="491"/>
      <c r="C111" s="105"/>
      <c r="D111" s="106"/>
      <c r="E111" s="484"/>
      <c r="F111" s="222"/>
      <c r="G111" s="385">
        <f t="shared" si="9"/>
        <v>0</v>
      </c>
      <c r="H111" s="101"/>
      <c r="I111" s="101"/>
      <c r="J111" s="101"/>
      <c r="K111" s="101"/>
      <c r="L111" s="101"/>
      <c r="M111" s="101"/>
      <c r="N111" s="103"/>
    </row>
    <row r="112" spans="1:14" x14ac:dyDescent="0.25">
      <c r="A112" s="488"/>
      <c r="B112" s="491"/>
      <c r="C112" s="105"/>
      <c r="D112" s="106"/>
      <c r="E112" s="484"/>
      <c r="F112" s="222"/>
      <c r="G112" s="385">
        <f t="shared" si="9"/>
        <v>0</v>
      </c>
      <c r="H112" s="101"/>
      <c r="I112" s="101"/>
      <c r="J112" s="101"/>
      <c r="K112" s="101"/>
      <c r="L112" s="101"/>
      <c r="M112" s="101"/>
      <c r="N112" s="103"/>
    </row>
    <row r="113" spans="1:14" x14ac:dyDescent="0.25">
      <c r="A113" s="488"/>
      <c r="B113" s="491"/>
      <c r="C113" s="105"/>
      <c r="D113" s="106"/>
      <c r="E113" s="484"/>
      <c r="F113" s="224"/>
      <c r="G113" s="385">
        <f t="shared" si="9"/>
        <v>0</v>
      </c>
      <c r="H113" s="101"/>
      <c r="I113" s="101"/>
      <c r="J113" s="101"/>
      <c r="K113" s="101"/>
      <c r="L113" s="101"/>
      <c r="M113" s="101"/>
      <c r="N113" s="103"/>
    </row>
    <row r="114" spans="1:14" x14ac:dyDescent="0.25">
      <c r="A114" s="488"/>
      <c r="B114" s="491"/>
      <c r="C114" s="137"/>
      <c r="D114" s="106"/>
      <c r="E114" s="484"/>
      <c r="F114" s="224"/>
      <c r="G114" s="385">
        <f t="shared" si="9"/>
        <v>0</v>
      </c>
      <c r="H114" s="101"/>
      <c r="I114" s="101"/>
      <c r="J114" s="101"/>
      <c r="K114" s="101"/>
      <c r="L114" s="101"/>
      <c r="M114" s="101"/>
      <c r="N114" s="103"/>
    </row>
    <row r="115" spans="1:14" x14ac:dyDescent="0.25">
      <c r="A115" s="488"/>
      <c r="B115" s="491"/>
      <c r="C115" s="137"/>
      <c r="D115" s="138"/>
      <c r="E115" s="484"/>
      <c r="F115" s="224"/>
      <c r="G115" s="385">
        <f t="shared" si="9"/>
        <v>0</v>
      </c>
      <c r="H115" s="101"/>
      <c r="I115" s="101"/>
      <c r="J115" s="101"/>
      <c r="K115" s="101"/>
      <c r="L115" s="101"/>
      <c r="M115" s="101"/>
      <c r="N115" s="103"/>
    </row>
    <row r="116" spans="1:14" x14ac:dyDescent="0.25">
      <c r="A116" s="488"/>
      <c r="B116" s="491"/>
      <c r="C116" s="137"/>
      <c r="D116" s="138"/>
      <c r="E116" s="485"/>
      <c r="F116" s="224"/>
      <c r="G116" s="385">
        <f t="shared" si="9"/>
        <v>0</v>
      </c>
      <c r="H116" s="101"/>
      <c r="I116" s="101"/>
      <c r="J116" s="101"/>
      <c r="K116" s="101"/>
      <c r="L116" s="101"/>
      <c r="M116" s="101"/>
      <c r="N116" s="103"/>
    </row>
    <row r="117" spans="1:14" ht="17.25" x14ac:dyDescent="0.3">
      <c r="A117" s="489"/>
      <c r="B117" s="492"/>
      <c r="C117" s="148" t="s">
        <v>5</v>
      </c>
      <c r="D117" s="95">
        <f>SUM(D108:D116)</f>
        <v>0</v>
      </c>
      <c r="E117" s="149"/>
      <c r="F117" s="140" t="s">
        <v>36</v>
      </c>
      <c r="G117" s="358">
        <f>SUM(G108:G116)</f>
        <v>0</v>
      </c>
      <c r="H117" s="516" t="s">
        <v>34</v>
      </c>
      <c r="I117" s="516"/>
      <c r="J117" s="101"/>
      <c r="K117" s="101"/>
      <c r="L117" s="101"/>
      <c r="M117" s="101"/>
      <c r="N117" s="103"/>
    </row>
    <row r="118" spans="1:14" x14ac:dyDescent="0.25">
      <c r="A118" s="487" t="s">
        <v>47</v>
      </c>
      <c r="B118" s="490"/>
      <c r="C118" s="105"/>
      <c r="D118" s="106"/>
      <c r="E118" s="483"/>
      <c r="F118" s="223"/>
      <c r="G118" s="385">
        <f>F118*D118</f>
        <v>0</v>
      </c>
      <c r="H118" s="101"/>
      <c r="I118" s="101"/>
      <c r="J118" s="101"/>
      <c r="K118" s="101"/>
      <c r="L118" s="101"/>
      <c r="M118" s="101"/>
      <c r="N118" s="103"/>
    </row>
    <row r="119" spans="1:14" x14ac:dyDescent="0.25">
      <c r="A119" s="488"/>
      <c r="B119" s="491"/>
      <c r="C119" s="105"/>
      <c r="D119" s="106"/>
      <c r="E119" s="484"/>
      <c r="F119" s="222"/>
      <c r="G119" s="385">
        <f t="shared" ref="G119:G126" si="10">F119*D119</f>
        <v>0</v>
      </c>
      <c r="H119" s="101"/>
      <c r="I119" s="101"/>
      <c r="J119" s="101"/>
      <c r="K119" s="101"/>
      <c r="L119" s="101"/>
      <c r="M119" s="101"/>
      <c r="N119" s="103"/>
    </row>
    <row r="120" spans="1:14" x14ac:dyDescent="0.25">
      <c r="A120" s="488"/>
      <c r="B120" s="491"/>
      <c r="C120" s="105"/>
      <c r="D120" s="106"/>
      <c r="E120" s="484"/>
      <c r="F120" s="224"/>
      <c r="G120" s="385">
        <f t="shared" si="10"/>
        <v>0</v>
      </c>
      <c r="H120" s="101"/>
      <c r="I120" s="101"/>
      <c r="J120" s="101"/>
      <c r="K120" s="101"/>
      <c r="L120" s="101"/>
      <c r="M120" s="101"/>
      <c r="N120" s="103"/>
    </row>
    <row r="121" spans="1:14" x14ac:dyDescent="0.25">
      <c r="A121" s="488"/>
      <c r="B121" s="491"/>
      <c r="C121" s="105"/>
      <c r="D121" s="106"/>
      <c r="E121" s="484"/>
      <c r="F121" s="224"/>
      <c r="G121" s="385">
        <f t="shared" si="10"/>
        <v>0</v>
      </c>
      <c r="H121" s="101"/>
      <c r="I121" s="101"/>
      <c r="J121" s="101"/>
      <c r="K121" s="101"/>
      <c r="L121" s="101"/>
      <c r="M121" s="101"/>
      <c r="N121" s="103"/>
    </row>
    <row r="122" spans="1:14" x14ac:dyDescent="0.25">
      <c r="A122" s="488"/>
      <c r="B122" s="491"/>
      <c r="C122" s="137"/>
      <c r="D122" s="106"/>
      <c r="E122" s="484"/>
      <c r="F122" s="224"/>
      <c r="G122" s="385">
        <f t="shared" si="10"/>
        <v>0</v>
      </c>
      <c r="H122" s="101"/>
      <c r="I122" s="101"/>
      <c r="J122" s="101"/>
      <c r="K122" s="101"/>
      <c r="L122" s="101"/>
      <c r="M122" s="101"/>
      <c r="N122" s="103"/>
    </row>
    <row r="123" spans="1:14" x14ac:dyDescent="0.25">
      <c r="A123" s="488"/>
      <c r="B123" s="491"/>
      <c r="C123" s="137"/>
      <c r="D123" s="106"/>
      <c r="E123" s="484"/>
      <c r="F123" s="224"/>
      <c r="G123" s="385">
        <f t="shared" si="10"/>
        <v>0</v>
      </c>
      <c r="H123" s="101"/>
      <c r="I123" s="101"/>
      <c r="J123" s="101"/>
      <c r="K123" s="101"/>
      <c r="L123" s="101"/>
      <c r="M123" s="101"/>
      <c r="N123" s="103"/>
    </row>
    <row r="124" spans="1:14" x14ac:dyDescent="0.25">
      <c r="A124" s="488"/>
      <c r="B124" s="491"/>
      <c r="C124" s="137"/>
      <c r="D124" s="106"/>
      <c r="E124" s="484"/>
      <c r="F124" s="224"/>
      <c r="G124" s="385">
        <f t="shared" si="10"/>
        <v>0</v>
      </c>
      <c r="H124" s="101"/>
      <c r="I124" s="101"/>
      <c r="J124" s="101"/>
      <c r="K124" s="101"/>
      <c r="L124" s="101"/>
      <c r="M124" s="101"/>
      <c r="N124" s="103"/>
    </row>
    <row r="125" spans="1:14" x14ac:dyDescent="0.25">
      <c r="A125" s="488"/>
      <c r="B125" s="491"/>
      <c r="C125" s="137"/>
      <c r="D125" s="138"/>
      <c r="E125" s="484"/>
      <c r="F125" s="224"/>
      <c r="G125" s="385">
        <f t="shared" si="10"/>
        <v>0</v>
      </c>
      <c r="H125" s="101"/>
      <c r="I125" s="101"/>
      <c r="J125" s="101"/>
      <c r="K125" s="101"/>
      <c r="L125" s="101"/>
      <c r="M125" s="101"/>
      <c r="N125" s="103"/>
    </row>
    <row r="126" spans="1:14" x14ac:dyDescent="0.25">
      <c r="A126" s="488"/>
      <c r="B126" s="491"/>
      <c r="C126" s="137"/>
      <c r="D126" s="138"/>
      <c r="E126" s="485"/>
      <c r="F126" s="224"/>
      <c r="G126" s="385">
        <f t="shared" si="10"/>
        <v>0</v>
      </c>
      <c r="H126" s="101"/>
      <c r="I126" s="101"/>
      <c r="J126" s="101"/>
      <c r="K126" s="101"/>
      <c r="L126" s="101"/>
      <c r="M126" s="101"/>
      <c r="N126" s="103"/>
    </row>
    <row r="127" spans="1:14" ht="18" thickBot="1" x14ac:dyDescent="0.35">
      <c r="A127" s="514"/>
      <c r="B127" s="515"/>
      <c r="C127" s="376" t="s">
        <v>5</v>
      </c>
      <c r="D127" s="361">
        <f>SUM(D118:D126)</f>
        <v>0</v>
      </c>
      <c r="E127" s="377"/>
      <c r="F127" s="386" t="s">
        <v>37</v>
      </c>
      <c r="G127" s="364">
        <f>SUM(G118:G126)</f>
        <v>0</v>
      </c>
      <c r="H127" s="516" t="s">
        <v>34</v>
      </c>
      <c r="I127" s="516"/>
      <c r="J127" s="101"/>
      <c r="K127" s="101"/>
      <c r="L127" s="101"/>
      <c r="M127" s="101"/>
      <c r="N127" s="103"/>
    </row>
    <row r="128" spans="1:14" s="116" customFormat="1" x14ac:dyDescent="0.25">
      <c r="A128" s="110"/>
      <c r="B128" s="111"/>
      <c r="C128" s="112"/>
      <c r="D128" s="113"/>
      <c r="E128" s="114"/>
      <c r="F128" s="144"/>
      <c r="G128" s="115"/>
      <c r="H128" s="145"/>
      <c r="I128" s="145"/>
      <c r="J128" s="114"/>
      <c r="K128" s="114"/>
      <c r="L128" s="114"/>
      <c r="M128" s="114"/>
      <c r="N128" s="109"/>
    </row>
    <row r="129" spans="1:14" ht="20.25" thickBot="1" x14ac:dyDescent="0.35">
      <c r="A129" s="124"/>
      <c r="B129" s="125"/>
      <c r="C129" s="126"/>
      <c r="D129" s="126"/>
      <c r="E129" s="126"/>
      <c r="F129" s="126"/>
      <c r="G129" s="154">
        <f>G87+G97+G107+G117+G127</f>
        <v>0</v>
      </c>
      <c r="H129" s="534" t="s">
        <v>96</v>
      </c>
      <c r="I129" s="534"/>
      <c r="J129" s="534"/>
      <c r="K129" s="534"/>
      <c r="L129" s="146"/>
      <c r="M129" s="126"/>
      <c r="N129" s="147"/>
    </row>
    <row r="130" spans="1:14" ht="15.75" thickBot="1" x14ac:dyDescent="0.3"/>
    <row r="131" spans="1:14" ht="20.25" thickBot="1" x14ac:dyDescent="0.35">
      <c r="A131" s="101"/>
      <c r="B131" s="100"/>
      <c r="C131" s="101"/>
      <c r="D131" s="101"/>
      <c r="E131" s="101"/>
      <c r="F131" s="101"/>
      <c r="G131" s="155">
        <f>G129-G71</f>
        <v>0</v>
      </c>
      <c r="H131" s="535" t="s">
        <v>97</v>
      </c>
      <c r="I131" s="535"/>
      <c r="J131" s="535"/>
      <c r="K131" s="535"/>
      <c r="L131" s="535"/>
      <c r="M131" s="536"/>
      <c r="N131" s="101"/>
    </row>
    <row r="132" spans="1:14" x14ac:dyDescent="0.25"/>
  </sheetData>
  <sheetProtection sheet="1" objects="1" scenarios="1" selectLockedCells="1"/>
  <mergeCells count="109">
    <mergeCell ref="A118:A127"/>
    <mergeCell ref="B118:B127"/>
    <mergeCell ref="H127:I127"/>
    <mergeCell ref="H129:K129"/>
    <mergeCell ref="H131:M131"/>
    <mergeCell ref="E118:E126"/>
    <mergeCell ref="A98:A107"/>
    <mergeCell ref="B98:B107"/>
    <mergeCell ref="H107:I107"/>
    <mergeCell ref="A108:A117"/>
    <mergeCell ref="B108:B117"/>
    <mergeCell ref="H117:I117"/>
    <mergeCell ref="E108:E116"/>
    <mergeCell ref="E98:E106"/>
    <mergeCell ref="J85:N85"/>
    <mergeCell ref="H87:I87"/>
    <mergeCell ref="I47:J47"/>
    <mergeCell ref="I46:J46"/>
    <mergeCell ref="I45:J45"/>
    <mergeCell ref="I44:J44"/>
    <mergeCell ref="I43:J43"/>
    <mergeCell ref="I55:J55"/>
    <mergeCell ref="I54:J54"/>
    <mergeCell ref="I53:J53"/>
    <mergeCell ref="B26:B31"/>
    <mergeCell ref="A32:A37"/>
    <mergeCell ref="B32:B37"/>
    <mergeCell ref="A88:A97"/>
    <mergeCell ref="B88:B97"/>
    <mergeCell ref="H97:I97"/>
    <mergeCell ref="A78:A87"/>
    <mergeCell ref="B78:B87"/>
    <mergeCell ref="I42:J42"/>
    <mergeCell ref="H42:H47"/>
    <mergeCell ref="J78:N78"/>
    <mergeCell ref="J79:N79"/>
    <mergeCell ref="J80:N81"/>
    <mergeCell ref="J82:N82"/>
    <mergeCell ref="J83:N83"/>
    <mergeCell ref="E88:E96"/>
    <mergeCell ref="E78:E86"/>
    <mergeCell ref="F73:M73"/>
    <mergeCell ref="D43:E43"/>
    <mergeCell ref="D44:E44"/>
    <mergeCell ref="D45:E45"/>
    <mergeCell ref="D46:E46"/>
    <mergeCell ref="D47:E47"/>
    <mergeCell ref="J84:N84"/>
    <mergeCell ref="G8:G12"/>
    <mergeCell ref="F32:F36"/>
    <mergeCell ref="I7:J7"/>
    <mergeCell ref="I37:J37"/>
    <mergeCell ref="I32:J36"/>
    <mergeCell ref="I31:J31"/>
    <mergeCell ref="I26:J30"/>
    <mergeCell ref="I25:J25"/>
    <mergeCell ref="I20:J24"/>
    <mergeCell ref="I19:J19"/>
    <mergeCell ref="I14:J18"/>
    <mergeCell ref="I13:J13"/>
    <mergeCell ref="I8:J12"/>
    <mergeCell ref="J77:N77"/>
    <mergeCell ref="F26:F30"/>
    <mergeCell ref="F20:F24"/>
    <mergeCell ref="F14:F18"/>
    <mergeCell ref="F8:F12"/>
    <mergeCell ref="E32:E36"/>
    <mergeCell ref="E26:E30"/>
    <mergeCell ref="E20:E24"/>
    <mergeCell ref="D42:E42"/>
    <mergeCell ref="E14:E18"/>
    <mergeCell ref="E8:E12"/>
    <mergeCell ref="A40:M40"/>
    <mergeCell ref="A50:M50"/>
    <mergeCell ref="I52:J52"/>
    <mergeCell ref="H52:H57"/>
    <mergeCell ref="I67:J67"/>
    <mergeCell ref="I66:J66"/>
    <mergeCell ref="I65:J65"/>
    <mergeCell ref="I64:J64"/>
    <mergeCell ref="I63:J63"/>
    <mergeCell ref="I62:J62"/>
    <mergeCell ref="H62:H67"/>
    <mergeCell ref="A60:M60"/>
    <mergeCell ref="I57:J57"/>
    <mergeCell ref="A1:N1"/>
    <mergeCell ref="A6:B6"/>
    <mergeCell ref="C6:D6"/>
    <mergeCell ref="K8:K12"/>
    <mergeCell ref="K14:K18"/>
    <mergeCell ref="K20:K24"/>
    <mergeCell ref="K26:K30"/>
    <mergeCell ref="K32:K36"/>
    <mergeCell ref="A75:N75"/>
    <mergeCell ref="A8:A13"/>
    <mergeCell ref="B8:B13"/>
    <mergeCell ref="A14:A19"/>
    <mergeCell ref="B14:B19"/>
    <mergeCell ref="A20:A25"/>
    <mergeCell ref="B20:B25"/>
    <mergeCell ref="A26:A31"/>
    <mergeCell ref="A2:M2"/>
    <mergeCell ref="A4:M4"/>
    <mergeCell ref="I56:J56"/>
    <mergeCell ref="H7:H37"/>
    <mergeCell ref="G32:G36"/>
    <mergeCell ref="G26:G30"/>
    <mergeCell ref="G20:G24"/>
    <mergeCell ref="G14:G18"/>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22"/>
  <sheetViews>
    <sheetView showGridLines="0" zoomScale="90" zoomScaleNormal="90" workbookViewId="0">
      <selection activeCell="C6" sqref="C6:D6"/>
    </sheetView>
  </sheetViews>
  <sheetFormatPr defaultColWidth="0" defaultRowHeight="15" zeroHeight="1" x14ac:dyDescent="0.25"/>
  <cols>
    <col min="1" max="1" width="11.5703125" style="96" customWidth="1"/>
    <col min="2" max="2" width="13.7109375" style="97" customWidth="1"/>
    <col min="3" max="3" width="23.5703125" style="96" customWidth="1"/>
    <col min="4" max="4" width="11.42578125" style="96" bestFit="1" customWidth="1"/>
    <col min="5" max="5" width="22.5703125" style="96" customWidth="1"/>
    <col min="6" max="6" width="23" style="96" customWidth="1"/>
    <col min="7" max="7" width="36.140625" style="98" bestFit="1" customWidth="1"/>
    <col min="8" max="8" width="17.85546875" style="96" customWidth="1"/>
    <col min="9" max="9" width="12.140625" style="96" customWidth="1"/>
    <col min="10" max="10" width="10.42578125" style="96" customWidth="1"/>
    <col min="11" max="11" width="12.28515625" style="96" customWidth="1"/>
    <col min="12" max="12" width="16.85546875" style="96" customWidth="1"/>
    <col min="13" max="13" width="17.140625" style="96" customWidth="1"/>
    <col min="14" max="15" width="9.140625" style="96" customWidth="1"/>
    <col min="16" max="17" width="0" style="96" hidden="1" customWidth="1"/>
    <col min="18" max="16384" width="9.140625" style="96" hidden="1"/>
  </cols>
  <sheetData>
    <row r="1" spans="1:14" ht="108.75" customHeight="1" thickBot="1" x14ac:dyDescent="0.3">
      <c r="A1" s="466" t="s">
        <v>340</v>
      </c>
      <c r="B1" s="467"/>
      <c r="C1" s="467"/>
      <c r="D1" s="467"/>
      <c r="E1" s="467"/>
      <c r="F1" s="467"/>
      <c r="G1" s="467"/>
      <c r="H1" s="467"/>
      <c r="I1" s="467"/>
      <c r="J1" s="467"/>
      <c r="K1" s="467"/>
      <c r="L1" s="467"/>
      <c r="M1" s="467"/>
      <c r="N1" s="468"/>
    </row>
    <row r="2" spans="1:14" ht="35.25" customHeight="1" x14ac:dyDescent="0.5">
      <c r="A2" s="493" t="s">
        <v>99</v>
      </c>
      <c r="B2" s="493"/>
      <c r="C2" s="493"/>
      <c r="D2" s="493"/>
      <c r="E2" s="493"/>
      <c r="F2" s="493"/>
      <c r="G2" s="493"/>
      <c r="H2" s="493"/>
      <c r="I2" s="493"/>
      <c r="J2" s="493"/>
      <c r="K2" s="493"/>
      <c r="L2" s="493"/>
      <c r="M2" s="493"/>
    </row>
    <row r="3" spans="1:14" ht="15.75" thickBot="1" x14ac:dyDescent="0.3"/>
    <row r="4" spans="1:14" ht="21" x14ac:dyDescent="0.35">
      <c r="A4" s="474" t="s">
        <v>102</v>
      </c>
      <c r="B4" s="475"/>
      <c r="C4" s="475"/>
      <c r="D4" s="475"/>
      <c r="E4" s="475"/>
      <c r="F4" s="475"/>
      <c r="G4" s="475"/>
      <c r="H4" s="475"/>
      <c r="I4" s="475"/>
      <c r="J4" s="475"/>
      <c r="K4" s="475"/>
      <c r="L4" s="475"/>
      <c r="M4" s="476"/>
    </row>
    <row r="5" spans="1:14" ht="9" customHeight="1" thickBot="1" x14ac:dyDescent="0.3">
      <c r="A5" s="99"/>
      <c r="B5" s="100"/>
      <c r="C5" s="101"/>
      <c r="D5" s="101"/>
      <c r="E5" s="101"/>
      <c r="F5" s="101"/>
      <c r="G5" s="102"/>
      <c r="H5" s="101"/>
      <c r="I5" s="101"/>
      <c r="J5" s="101"/>
      <c r="K5" s="101"/>
      <c r="L5" s="101"/>
      <c r="M5" s="103"/>
    </row>
    <row r="6" spans="1:14" customFormat="1" ht="27" thickBot="1" x14ac:dyDescent="0.45">
      <c r="A6" s="469" t="s">
        <v>341</v>
      </c>
      <c r="B6" s="470"/>
      <c r="C6" s="471"/>
      <c r="D6" s="472"/>
      <c r="E6" s="8"/>
      <c r="F6" s="8"/>
      <c r="G6" s="8"/>
      <c r="H6" s="14"/>
      <c r="I6" s="8"/>
      <c r="J6" s="8"/>
      <c r="K6" s="8"/>
      <c r="L6" s="8"/>
      <c r="M6" s="15"/>
      <c r="N6" s="8"/>
    </row>
    <row r="7" spans="1:14" ht="42.75" customHeight="1" x14ac:dyDescent="0.25">
      <c r="A7" s="371" t="s">
        <v>19</v>
      </c>
      <c r="B7" s="372" t="s">
        <v>18</v>
      </c>
      <c r="C7" s="372" t="s">
        <v>17</v>
      </c>
      <c r="D7" s="372" t="s">
        <v>39</v>
      </c>
      <c r="E7" s="366" t="s">
        <v>20</v>
      </c>
      <c r="F7" s="373" t="s">
        <v>42</v>
      </c>
      <c r="G7" s="374" t="s">
        <v>119</v>
      </c>
      <c r="H7" s="504"/>
      <c r="I7" s="509" t="s">
        <v>123</v>
      </c>
      <c r="J7" s="509"/>
      <c r="K7" s="375" t="s">
        <v>120</v>
      </c>
      <c r="L7" s="104"/>
      <c r="M7" s="103"/>
    </row>
    <row r="8" spans="1:14" x14ac:dyDescent="0.25">
      <c r="A8" s="487" t="s">
        <v>43</v>
      </c>
      <c r="B8" s="490"/>
      <c r="C8" s="105"/>
      <c r="D8" s="106"/>
      <c r="E8" s="156"/>
      <c r="F8" s="480"/>
      <c r="G8" s="506"/>
      <c r="H8" s="481"/>
      <c r="I8" s="500"/>
      <c r="J8" s="500"/>
      <c r="K8" s="473"/>
      <c r="L8" s="107"/>
      <c r="M8" s="103"/>
    </row>
    <row r="9" spans="1:14" x14ac:dyDescent="0.25">
      <c r="A9" s="488"/>
      <c r="B9" s="491"/>
      <c r="C9" s="105"/>
      <c r="D9" s="106"/>
      <c r="E9" s="157"/>
      <c r="F9" s="481"/>
      <c r="G9" s="507"/>
      <c r="H9" s="481"/>
      <c r="I9" s="500"/>
      <c r="J9" s="500"/>
      <c r="K9" s="473"/>
      <c r="L9" s="107"/>
      <c r="M9" s="103"/>
    </row>
    <row r="10" spans="1:14" x14ac:dyDescent="0.25">
      <c r="A10" s="488"/>
      <c r="B10" s="491"/>
      <c r="C10" s="105"/>
      <c r="D10" s="106"/>
      <c r="E10" s="157"/>
      <c r="F10" s="481"/>
      <c r="G10" s="507"/>
      <c r="H10" s="481"/>
      <c r="I10" s="500"/>
      <c r="J10" s="500"/>
      <c r="K10" s="473"/>
      <c r="L10" s="107"/>
      <c r="M10" s="103"/>
    </row>
    <row r="11" spans="1:14" x14ac:dyDescent="0.25">
      <c r="A11" s="488"/>
      <c r="B11" s="491"/>
      <c r="C11" s="105"/>
      <c r="D11" s="106"/>
      <c r="E11" s="157"/>
      <c r="F11" s="481"/>
      <c r="G11" s="507"/>
      <c r="H11" s="481"/>
      <c r="I11" s="500"/>
      <c r="J11" s="500"/>
      <c r="K11" s="473"/>
      <c r="L11" s="107"/>
      <c r="M11" s="103"/>
    </row>
    <row r="12" spans="1:14" x14ac:dyDescent="0.25">
      <c r="A12" s="488"/>
      <c r="B12" s="491"/>
      <c r="C12" s="105"/>
      <c r="D12" s="106"/>
      <c r="E12" s="158"/>
      <c r="F12" s="482"/>
      <c r="G12" s="508"/>
      <c r="H12" s="481"/>
      <c r="I12" s="500"/>
      <c r="J12" s="500"/>
      <c r="K12" s="473"/>
      <c r="L12" s="107"/>
      <c r="M12" s="103"/>
    </row>
    <row r="13" spans="1:14" ht="17.25" x14ac:dyDescent="0.3">
      <c r="A13" s="489"/>
      <c r="B13" s="492"/>
      <c r="C13" s="148" t="s">
        <v>5</v>
      </c>
      <c r="D13" s="95">
        <f>SUM(D8:D12)</f>
        <v>0</v>
      </c>
      <c r="E13" s="149"/>
      <c r="F13" s="105"/>
      <c r="G13" s="150">
        <f>D13*F13</f>
        <v>0</v>
      </c>
      <c r="H13" s="481"/>
      <c r="I13" s="538"/>
      <c r="J13" s="538"/>
      <c r="K13" s="358">
        <f>F13*I13</f>
        <v>0</v>
      </c>
      <c r="L13" s="108"/>
      <c r="M13" s="103"/>
    </row>
    <row r="14" spans="1:14" x14ac:dyDescent="0.25">
      <c r="A14" s="487" t="s">
        <v>44</v>
      </c>
      <c r="B14" s="490"/>
      <c r="C14" s="105"/>
      <c r="D14" s="106"/>
      <c r="E14" s="483"/>
      <c r="F14" s="480"/>
      <c r="G14" s="506"/>
      <c r="H14" s="481"/>
      <c r="I14" s="500"/>
      <c r="J14" s="500"/>
      <c r="K14" s="473"/>
      <c r="L14" s="107"/>
      <c r="M14" s="103"/>
    </row>
    <row r="15" spans="1:14" x14ac:dyDescent="0.25">
      <c r="A15" s="488"/>
      <c r="B15" s="491"/>
      <c r="C15" s="105"/>
      <c r="D15" s="106"/>
      <c r="E15" s="484"/>
      <c r="F15" s="481"/>
      <c r="G15" s="507"/>
      <c r="H15" s="481"/>
      <c r="I15" s="500"/>
      <c r="J15" s="500"/>
      <c r="K15" s="473"/>
      <c r="L15" s="107"/>
      <c r="M15" s="103"/>
    </row>
    <row r="16" spans="1:14" x14ac:dyDescent="0.25">
      <c r="A16" s="488"/>
      <c r="B16" s="491"/>
      <c r="C16" s="105"/>
      <c r="D16" s="106"/>
      <c r="E16" s="484"/>
      <c r="F16" s="481"/>
      <c r="G16" s="507"/>
      <c r="H16" s="481"/>
      <c r="I16" s="500"/>
      <c r="J16" s="500"/>
      <c r="K16" s="473"/>
      <c r="L16" s="107"/>
      <c r="M16" s="103"/>
    </row>
    <row r="17" spans="1:13" x14ac:dyDescent="0.25">
      <c r="A17" s="488"/>
      <c r="B17" s="491"/>
      <c r="C17" s="105"/>
      <c r="D17" s="106"/>
      <c r="E17" s="484"/>
      <c r="F17" s="481"/>
      <c r="G17" s="507"/>
      <c r="H17" s="481"/>
      <c r="I17" s="500"/>
      <c r="J17" s="500"/>
      <c r="K17" s="473"/>
      <c r="L17" s="107"/>
      <c r="M17" s="103"/>
    </row>
    <row r="18" spans="1:13" x14ac:dyDescent="0.25">
      <c r="A18" s="488"/>
      <c r="B18" s="491"/>
      <c r="C18" s="105"/>
      <c r="D18" s="106"/>
      <c r="E18" s="485"/>
      <c r="F18" s="482"/>
      <c r="G18" s="508"/>
      <c r="H18" s="481"/>
      <c r="I18" s="500"/>
      <c r="J18" s="500"/>
      <c r="K18" s="473"/>
      <c r="L18" s="107"/>
      <c r="M18" s="103"/>
    </row>
    <row r="19" spans="1:13" ht="17.25" x14ac:dyDescent="0.3">
      <c r="A19" s="489"/>
      <c r="B19" s="492"/>
      <c r="C19" s="148" t="s">
        <v>5</v>
      </c>
      <c r="D19" s="95">
        <f>SUM(D14:D18)</f>
        <v>0</v>
      </c>
      <c r="E19" s="149"/>
      <c r="F19" s="105"/>
      <c r="G19" s="150">
        <f>D19*F19</f>
        <v>0</v>
      </c>
      <c r="H19" s="481"/>
      <c r="I19" s="538"/>
      <c r="J19" s="538"/>
      <c r="K19" s="358">
        <f>F19*I19</f>
        <v>0</v>
      </c>
      <c r="L19" s="108"/>
      <c r="M19" s="103"/>
    </row>
    <row r="20" spans="1:13" x14ac:dyDescent="0.25">
      <c r="A20" s="487" t="s">
        <v>45</v>
      </c>
      <c r="B20" s="490"/>
      <c r="C20" s="105"/>
      <c r="D20" s="106"/>
      <c r="E20" s="483"/>
      <c r="F20" s="480"/>
      <c r="G20" s="506"/>
      <c r="H20" s="481"/>
      <c r="I20" s="500"/>
      <c r="J20" s="500"/>
      <c r="K20" s="473"/>
      <c r="L20" s="107"/>
      <c r="M20" s="103"/>
    </row>
    <row r="21" spans="1:13" x14ac:dyDescent="0.25">
      <c r="A21" s="488"/>
      <c r="B21" s="491"/>
      <c r="C21" s="105"/>
      <c r="D21" s="106"/>
      <c r="E21" s="484"/>
      <c r="F21" s="481"/>
      <c r="G21" s="507"/>
      <c r="H21" s="481"/>
      <c r="I21" s="500"/>
      <c r="J21" s="500"/>
      <c r="K21" s="473"/>
      <c r="L21" s="107"/>
      <c r="M21" s="103"/>
    </row>
    <row r="22" spans="1:13" x14ac:dyDescent="0.25">
      <c r="A22" s="488"/>
      <c r="B22" s="491"/>
      <c r="C22" s="105"/>
      <c r="D22" s="106"/>
      <c r="E22" s="484"/>
      <c r="F22" s="481"/>
      <c r="G22" s="507"/>
      <c r="H22" s="481"/>
      <c r="I22" s="500"/>
      <c r="J22" s="500"/>
      <c r="K22" s="473"/>
      <c r="L22" s="107"/>
      <c r="M22" s="103"/>
    </row>
    <row r="23" spans="1:13" x14ac:dyDescent="0.25">
      <c r="A23" s="488"/>
      <c r="B23" s="491"/>
      <c r="C23" s="105"/>
      <c r="D23" s="106"/>
      <c r="E23" s="484"/>
      <c r="F23" s="481"/>
      <c r="G23" s="507"/>
      <c r="H23" s="481"/>
      <c r="I23" s="500"/>
      <c r="J23" s="500"/>
      <c r="K23" s="473"/>
      <c r="L23" s="107"/>
      <c r="M23" s="103"/>
    </row>
    <row r="24" spans="1:13" x14ac:dyDescent="0.25">
      <c r="A24" s="488"/>
      <c r="B24" s="491"/>
      <c r="C24" s="105"/>
      <c r="D24" s="106"/>
      <c r="E24" s="485"/>
      <c r="F24" s="482"/>
      <c r="G24" s="508"/>
      <c r="H24" s="481"/>
      <c r="I24" s="500"/>
      <c r="J24" s="500"/>
      <c r="K24" s="473"/>
      <c r="L24" s="107"/>
      <c r="M24" s="103"/>
    </row>
    <row r="25" spans="1:13" ht="17.25" x14ac:dyDescent="0.3">
      <c r="A25" s="489"/>
      <c r="B25" s="492"/>
      <c r="C25" s="148" t="s">
        <v>5</v>
      </c>
      <c r="D25" s="95">
        <f>SUM(D20:D24)</f>
        <v>0</v>
      </c>
      <c r="E25" s="149"/>
      <c r="F25" s="105"/>
      <c r="G25" s="150">
        <f>D25*F25</f>
        <v>0</v>
      </c>
      <c r="H25" s="481"/>
      <c r="I25" s="538"/>
      <c r="J25" s="538"/>
      <c r="K25" s="358">
        <f>F25*I25</f>
        <v>0</v>
      </c>
      <c r="L25" s="108"/>
      <c r="M25" s="103"/>
    </row>
    <row r="26" spans="1:13" x14ac:dyDescent="0.25">
      <c r="A26" s="487" t="s">
        <v>48</v>
      </c>
      <c r="B26" s="490"/>
      <c r="C26" s="105"/>
      <c r="D26" s="106"/>
      <c r="E26" s="483"/>
      <c r="F26" s="480"/>
      <c r="G26" s="506"/>
      <c r="H26" s="481"/>
      <c r="I26" s="500"/>
      <c r="J26" s="500"/>
      <c r="K26" s="473"/>
      <c r="L26" s="107"/>
      <c r="M26" s="103"/>
    </row>
    <row r="27" spans="1:13" x14ac:dyDescent="0.25">
      <c r="A27" s="488"/>
      <c r="B27" s="491"/>
      <c r="C27" s="105"/>
      <c r="D27" s="106"/>
      <c r="E27" s="484"/>
      <c r="F27" s="481"/>
      <c r="G27" s="507"/>
      <c r="H27" s="481"/>
      <c r="I27" s="500"/>
      <c r="J27" s="500"/>
      <c r="K27" s="473"/>
      <c r="L27" s="107"/>
      <c r="M27" s="103"/>
    </row>
    <row r="28" spans="1:13" x14ac:dyDescent="0.25">
      <c r="A28" s="488"/>
      <c r="B28" s="491"/>
      <c r="C28" s="105"/>
      <c r="D28" s="106"/>
      <c r="E28" s="484"/>
      <c r="F28" s="481"/>
      <c r="G28" s="507"/>
      <c r="H28" s="481"/>
      <c r="I28" s="500"/>
      <c r="J28" s="500"/>
      <c r="K28" s="473"/>
      <c r="L28" s="107"/>
      <c r="M28" s="103"/>
    </row>
    <row r="29" spans="1:13" x14ac:dyDescent="0.25">
      <c r="A29" s="488"/>
      <c r="B29" s="491"/>
      <c r="C29" s="105"/>
      <c r="D29" s="106"/>
      <c r="E29" s="484"/>
      <c r="F29" s="481"/>
      <c r="G29" s="507"/>
      <c r="H29" s="481"/>
      <c r="I29" s="500"/>
      <c r="J29" s="500"/>
      <c r="K29" s="473"/>
      <c r="L29" s="107"/>
      <c r="M29" s="109"/>
    </row>
    <row r="30" spans="1:13" x14ac:dyDescent="0.25">
      <c r="A30" s="488"/>
      <c r="B30" s="491"/>
      <c r="C30" s="105"/>
      <c r="D30" s="106"/>
      <c r="E30" s="485"/>
      <c r="F30" s="482"/>
      <c r="G30" s="508"/>
      <c r="H30" s="481"/>
      <c r="I30" s="500"/>
      <c r="J30" s="500"/>
      <c r="K30" s="473"/>
      <c r="L30" s="107"/>
      <c r="M30" s="103"/>
    </row>
    <row r="31" spans="1:13" ht="17.25" x14ac:dyDescent="0.3">
      <c r="A31" s="489"/>
      <c r="B31" s="492"/>
      <c r="C31" s="148" t="s">
        <v>5</v>
      </c>
      <c r="D31" s="95">
        <f>SUM(D26:D30)</f>
        <v>0</v>
      </c>
      <c r="E31" s="149"/>
      <c r="F31" s="105"/>
      <c r="G31" s="150">
        <f>D31*F31</f>
        <v>0</v>
      </c>
      <c r="H31" s="481"/>
      <c r="I31" s="538"/>
      <c r="J31" s="538"/>
      <c r="K31" s="358">
        <f>F31*I31</f>
        <v>0</v>
      </c>
      <c r="L31" s="108"/>
      <c r="M31" s="103"/>
    </row>
    <row r="32" spans="1:13" x14ac:dyDescent="0.25">
      <c r="A32" s="487" t="s">
        <v>47</v>
      </c>
      <c r="B32" s="490"/>
      <c r="C32" s="105"/>
      <c r="D32" s="106"/>
      <c r="E32" s="483"/>
      <c r="F32" s="480"/>
      <c r="G32" s="506"/>
      <c r="H32" s="481"/>
      <c r="I32" s="500"/>
      <c r="J32" s="500"/>
      <c r="K32" s="473"/>
      <c r="L32" s="107"/>
      <c r="M32" s="103"/>
    </row>
    <row r="33" spans="1:13" x14ac:dyDescent="0.25">
      <c r="A33" s="488"/>
      <c r="B33" s="491"/>
      <c r="C33" s="105"/>
      <c r="D33" s="106"/>
      <c r="E33" s="484"/>
      <c r="F33" s="481"/>
      <c r="G33" s="507"/>
      <c r="H33" s="481"/>
      <c r="I33" s="500"/>
      <c r="J33" s="500"/>
      <c r="K33" s="473"/>
      <c r="L33" s="107"/>
      <c r="M33" s="103"/>
    </row>
    <row r="34" spans="1:13" x14ac:dyDescent="0.25">
      <c r="A34" s="488"/>
      <c r="B34" s="491"/>
      <c r="C34" s="105"/>
      <c r="D34" s="106"/>
      <c r="E34" s="484"/>
      <c r="F34" s="481"/>
      <c r="G34" s="507"/>
      <c r="H34" s="481"/>
      <c r="I34" s="500"/>
      <c r="J34" s="500"/>
      <c r="K34" s="473"/>
      <c r="L34" s="107"/>
      <c r="M34" s="103"/>
    </row>
    <row r="35" spans="1:13" x14ac:dyDescent="0.25">
      <c r="A35" s="488"/>
      <c r="B35" s="491"/>
      <c r="C35" s="105"/>
      <c r="D35" s="106"/>
      <c r="E35" s="484"/>
      <c r="F35" s="481"/>
      <c r="G35" s="507"/>
      <c r="H35" s="481"/>
      <c r="I35" s="500"/>
      <c r="J35" s="500"/>
      <c r="K35" s="473"/>
      <c r="L35" s="107"/>
      <c r="M35" s="103"/>
    </row>
    <row r="36" spans="1:13" x14ac:dyDescent="0.25">
      <c r="A36" s="488"/>
      <c r="B36" s="491"/>
      <c r="C36" s="105"/>
      <c r="D36" s="106"/>
      <c r="E36" s="485"/>
      <c r="F36" s="482"/>
      <c r="G36" s="508"/>
      <c r="H36" s="481"/>
      <c r="I36" s="500"/>
      <c r="J36" s="500"/>
      <c r="K36" s="473"/>
      <c r="L36" s="107"/>
      <c r="M36" s="103"/>
    </row>
    <row r="37" spans="1:13" ht="18" thickBot="1" x14ac:dyDescent="0.35">
      <c r="A37" s="514"/>
      <c r="B37" s="515"/>
      <c r="C37" s="376" t="s">
        <v>5</v>
      </c>
      <c r="D37" s="361">
        <f>SUM(D32:D36)</f>
        <v>0</v>
      </c>
      <c r="E37" s="377"/>
      <c r="F37" s="362"/>
      <c r="G37" s="379">
        <f>D37*F37</f>
        <v>0</v>
      </c>
      <c r="H37" s="505"/>
      <c r="I37" s="539"/>
      <c r="J37" s="539"/>
      <c r="K37" s="364">
        <f>F37*I37</f>
        <v>0</v>
      </c>
      <c r="L37" s="108"/>
      <c r="M37" s="103"/>
    </row>
    <row r="38" spans="1:13" s="116" customFormat="1" x14ac:dyDescent="0.25">
      <c r="A38" s="110"/>
      <c r="B38" s="111"/>
      <c r="C38" s="112"/>
      <c r="D38" s="113"/>
      <c r="E38" s="114"/>
      <c r="F38" s="114"/>
      <c r="G38" s="115"/>
      <c r="H38" s="114"/>
      <c r="I38" s="114"/>
      <c r="J38" s="114"/>
      <c r="K38" s="114"/>
      <c r="L38" s="114"/>
      <c r="M38" s="109"/>
    </row>
    <row r="39" spans="1:13" s="116" customFormat="1" x14ac:dyDescent="0.25">
      <c r="A39" s="110"/>
      <c r="B39" s="111"/>
      <c r="C39" s="112"/>
      <c r="D39" s="113"/>
      <c r="E39" s="114"/>
      <c r="F39" s="114"/>
      <c r="G39" s="115"/>
      <c r="H39" s="114"/>
      <c r="I39" s="114"/>
      <c r="J39" s="114"/>
      <c r="K39" s="114"/>
      <c r="L39" s="114"/>
      <c r="M39" s="109"/>
    </row>
    <row r="40" spans="1:13" s="116" customFormat="1" ht="21" x14ac:dyDescent="0.35">
      <c r="A40" s="494" t="s">
        <v>103</v>
      </c>
      <c r="B40" s="495"/>
      <c r="C40" s="495"/>
      <c r="D40" s="495"/>
      <c r="E40" s="495"/>
      <c r="F40" s="495"/>
      <c r="G40" s="495"/>
      <c r="H40" s="495"/>
      <c r="I40" s="495"/>
      <c r="J40" s="495"/>
      <c r="K40" s="495"/>
      <c r="L40" s="495"/>
      <c r="M40" s="496"/>
    </row>
    <row r="41" spans="1:13" s="116" customFormat="1" ht="7.5" customHeight="1" thickBot="1" x14ac:dyDescent="0.3">
      <c r="A41" s="110"/>
      <c r="B41" s="111"/>
      <c r="C41" s="112"/>
      <c r="D41" s="113"/>
      <c r="E41" s="114"/>
      <c r="F41" s="114"/>
      <c r="G41" s="115"/>
      <c r="H41" s="114"/>
      <c r="I41" s="114"/>
      <c r="J41" s="114"/>
      <c r="K41" s="114"/>
      <c r="L41" s="114"/>
      <c r="M41" s="109"/>
    </row>
    <row r="42" spans="1:13" s="116" customFormat="1" ht="45" x14ac:dyDescent="0.25">
      <c r="A42" s="353" t="s">
        <v>19</v>
      </c>
      <c r="B42" s="354" t="s">
        <v>21</v>
      </c>
      <c r="C42" s="355" t="s">
        <v>65</v>
      </c>
      <c r="D42" s="486" t="s">
        <v>20</v>
      </c>
      <c r="E42" s="486"/>
      <c r="F42" s="355" t="s">
        <v>66</v>
      </c>
      <c r="G42" s="356" t="s">
        <v>118</v>
      </c>
      <c r="H42" s="504"/>
      <c r="I42" s="497" t="s">
        <v>128</v>
      </c>
      <c r="J42" s="498"/>
      <c r="K42" s="357" t="s">
        <v>117</v>
      </c>
      <c r="L42" s="117"/>
      <c r="M42" s="109"/>
    </row>
    <row r="43" spans="1:13" s="116" customFormat="1" ht="17.25" x14ac:dyDescent="0.3">
      <c r="A43" s="351" t="s">
        <v>43</v>
      </c>
      <c r="B43" s="118"/>
      <c r="C43" s="95">
        <f>$D$77</f>
        <v>0</v>
      </c>
      <c r="D43" s="528"/>
      <c r="E43" s="528"/>
      <c r="F43" s="105"/>
      <c r="G43" s="151">
        <f>C43*F43</f>
        <v>0</v>
      </c>
      <c r="H43" s="481"/>
      <c r="I43" s="540"/>
      <c r="J43" s="540"/>
      <c r="K43" s="358">
        <f>F43*I43</f>
        <v>0</v>
      </c>
      <c r="L43" s="108"/>
      <c r="M43" s="109"/>
    </row>
    <row r="44" spans="1:13" s="116" customFormat="1" ht="30" customHeight="1" x14ac:dyDescent="0.3">
      <c r="A44" s="351" t="s">
        <v>44</v>
      </c>
      <c r="B44" s="118"/>
      <c r="C44" s="95">
        <f>$D$87</f>
        <v>0</v>
      </c>
      <c r="D44" s="528"/>
      <c r="E44" s="528"/>
      <c r="F44" s="105"/>
      <c r="G44" s="151">
        <f t="shared" ref="G44:G47" si="0">C44*F44</f>
        <v>0</v>
      </c>
      <c r="H44" s="481"/>
      <c r="I44" s="540"/>
      <c r="J44" s="540"/>
      <c r="K44" s="358">
        <f t="shared" ref="K44:K47" si="1">F44*I44</f>
        <v>0</v>
      </c>
      <c r="L44" s="108"/>
      <c r="M44" s="109"/>
    </row>
    <row r="45" spans="1:13" s="116" customFormat="1" ht="31.5" customHeight="1" x14ac:dyDescent="0.3">
      <c r="A45" s="351" t="s">
        <v>45</v>
      </c>
      <c r="B45" s="118"/>
      <c r="C45" s="95">
        <f>$D$97</f>
        <v>0</v>
      </c>
      <c r="D45" s="529"/>
      <c r="E45" s="530"/>
      <c r="F45" s="105"/>
      <c r="G45" s="151">
        <f t="shared" si="0"/>
        <v>0</v>
      </c>
      <c r="H45" s="481"/>
      <c r="I45" s="540"/>
      <c r="J45" s="540"/>
      <c r="K45" s="358">
        <f t="shared" si="1"/>
        <v>0</v>
      </c>
      <c r="L45" s="108"/>
      <c r="M45" s="109"/>
    </row>
    <row r="46" spans="1:13" s="116" customFormat="1" ht="17.25" x14ac:dyDescent="0.3">
      <c r="A46" s="351" t="s">
        <v>48</v>
      </c>
      <c r="B46" s="118"/>
      <c r="C46" s="95">
        <f>$D$107</f>
        <v>0</v>
      </c>
      <c r="D46" s="528"/>
      <c r="E46" s="528"/>
      <c r="F46" s="105"/>
      <c r="G46" s="151">
        <f t="shared" si="0"/>
        <v>0</v>
      </c>
      <c r="H46" s="481"/>
      <c r="I46" s="540"/>
      <c r="J46" s="540"/>
      <c r="K46" s="358">
        <f t="shared" si="1"/>
        <v>0</v>
      </c>
      <c r="L46" s="108"/>
      <c r="M46" s="109"/>
    </row>
    <row r="47" spans="1:13" s="116" customFormat="1" ht="18" thickBot="1" x14ac:dyDescent="0.35">
      <c r="A47" s="359" t="s">
        <v>47</v>
      </c>
      <c r="B47" s="360"/>
      <c r="C47" s="361">
        <f>$D$117</f>
        <v>0</v>
      </c>
      <c r="D47" s="531"/>
      <c r="E47" s="531"/>
      <c r="F47" s="362"/>
      <c r="G47" s="363">
        <f t="shared" si="0"/>
        <v>0</v>
      </c>
      <c r="H47" s="505"/>
      <c r="I47" s="541"/>
      <c r="J47" s="541"/>
      <c r="K47" s="364">
        <f t="shared" si="1"/>
        <v>0</v>
      </c>
      <c r="L47" s="108"/>
      <c r="M47" s="109"/>
    </row>
    <row r="48" spans="1:13" s="116" customFormat="1" x14ac:dyDescent="0.25">
      <c r="A48" s="110"/>
      <c r="B48" s="111"/>
      <c r="C48" s="113"/>
      <c r="D48" s="119"/>
      <c r="E48" s="119"/>
      <c r="F48" s="114"/>
      <c r="G48" s="115"/>
      <c r="H48" s="114"/>
      <c r="I48" s="114"/>
      <c r="J48" s="114"/>
      <c r="K48" s="114"/>
      <c r="L48" s="114"/>
      <c r="M48" s="109"/>
    </row>
    <row r="49" spans="1:13" s="116" customFormat="1" x14ac:dyDescent="0.25">
      <c r="A49" s="110"/>
      <c r="B49" s="111"/>
      <c r="C49" s="113"/>
      <c r="D49" s="119"/>
      <c r="E49" s="119"/>
      <c r="F49" s="114"/>
      <c r="G49" s="115"/>
      <c r="H49" s="114"/>
      <c r="I49" s="114"/>
      <c r="J49" s="114"/>
      <c r="K49" s="114"/>
      <c r="L49" s="114"/>
      <c r="M49" s="109"/>
    </row>
    <row r="50" spans="1:13" s="116" customFormat="1" ht="21" x14ac:dyDescent="0.35">
      <c r="A50" s="494" t="s">
        <v>101</v>
      </c>
      <c r="B50" s="495"/>
      <c r="C50" s="495"/>
      <c r="D50" s="495"/>
      <c r="E50" s="495"/>
      <c r="F50" s="495"/>
      <c r="G50" s="495"/>
      <c r="H50" s="495"/>
      <c r="I50" s="495"/>
      <c r="J50" s="495"/>
      <c r="K50" s="495"/>
      <c r="L50" s="495"/>
      <c r="M50" s="496"/>
    </row>
    <row r="51" spans="1:13" s="116" customFormat="1" ht="6.75" customHeight="1" thickBot="1" x14ac:dyDescent="0.4">
      <c r="A51" s="352"/>
      <c r="B51" s="120"/>
      <c r="C51" s="120"/>
      <c r="D51" s="120"/>
      <c r="E51" s="120"/>
      <c r="F51" s="120"/>
      <c r="G51" s="120"/>
      <c r="H51" s="114"/>
      <c r="I51" s="114"/>
      <c r="J51" s="114"/>
      <c r="K51" s="114"/>
      <c r="L51" s="114"/>
      <c r="M51" s="109"/>
    </row>
    <row r="52" spans="1:13" s="116" customFormat="1" ht="45" x14ac:dyDescent="0.25">
      <c r="A52" s="110"/>
      <c r="B52" s="111"/>
      <c r="C52" s="112"/>
      <c r="D52" s="365" t="s">
        <v>19</v>
      </c>
      <c r="E52" s="366" t="s">
        <v>78</v>
      </c>
      <c r="F52" s="366" t="s">
        <v>77</v>
      </c>
      <c r="G52" s="356" t="s">
        <v>79</v>
      </c>
      <c r="H52" s="499"/>
      <c r="I52" s="497" t="s">
        <v>122</v>
      </c>
      <c r="J52" s="498"/>
      <c r="K52" s="357" t="s">
        <v>124</v>
      </c>
      <c r="L52" s="117"/>
      <c r="M52" s="109"/>
    </row>
    <row r="53" spans="1:13" s="116" customFormat="1" ht="17.25" x14ac:dyDescent="0.3">
      <c r="A53" s="110"/>
      <c r="B53" s="111"/>
      <c r="C53" s="112"/>
      <c r="D53" s="367" t="s">
        <v>81</v>
      </c>
      <c r="E53" s="226"/>
      <c r="F53" s="105"/>
      <c r="G53" s="152">
        <f>E53*F53</f>
        <v>0</v>
      </c>
      <c r="H53" s="500"/>
      <c r="I53" s="538"/>
      <c r="J53" s="538"/>
      <c r="K53" s="358">
        <f>F53*I53</f>
        <v>0</v>
      </c>
      <c r="L53" s="108"/>
      <c r="M53" s="109"/>
    </row>
    <row r="54" spans="1:13" s="116" customFormat="1" ht="17.25" x14ac:dyDescent="0.3">
      <c r="A54" s="110"/>
      <c r="B54" s="111"/>
      <c r="C54" s="112"/>
      <c r="D54" s="367" t="s">
        <v>82</v>
      </c>
      <c r="E54" s="226"/>
      <c r="F54" s="105"/>
      <c r="G54" s="152">
        <f t="shared" ref="G54:G57" si="2">E54*F54</f>
        <v>0</v>
      </c>
      <c r="H54" s="500"/>
      <c r="I54" s="538"/>
      <c r="J54" s="538"/>
      <c r="K54" s="358">
        <f t="shared" ref="K54:K57" si="3">F54*I54</f>
        <v>0</v>
      </c>
      <c r="L54" s="108"/>
      <c r="M54" s="109"/>
    </row>
    <row r="55" spans="1:13" s="116" customFormat="1" ht="17.25" x14ac:dyDescent="0.3">
      <c r="A55" s="110"/>
      <c r="B55" s="111"/>
      <c r="C55" s="112"/>
      <c r="D55" s="367" t="s">
        <v>83</v>
      </c>
      <c r="E55" s="226"/>
      <c r="F55" s="105"/>
      <c r="G55" s="152">
        <f t="shared" si="2"/>
        <v>0</v>
      </c>
      <c r="H55" s="500"/>
      <c r="I55" s="538"/>
      <c r="J55" s="538"/>
      <c r="K55" s="358">
        <f t="shared" si="3"/>
        <v>0</v>
      </c>
      <c r="L55" s="108"/>
      <c r="M55" s="109"/>
    </row>
    <row r="56" spans="1:13" s="116" customFormat="1" ht="17.25" x14ac:dyDescent="0.3">
      <c r="A56" s="110"/>
      <c r="B56" s="111"/>
      <c r="C56" s="112"/>
      <c r="D56" s="367" t="s">
        <v>84</v>
      </c>
      <c r="E56" s="226"/>
      <c r="F56" s="105"/>
      <c r="G56" s="152">
        <f t="shared" si="2"/>
        <v>0</v>
      </c>
      <c r="H56" s="500"/>
      <c r="I56" s="538"/>
      <c r="J56" s="538"/>
      <c r="K56" s="358">
        <f t="shared" si="3"/>
        <v>0</v>
      </c>
      <c r="L56" s="108"/>
      <c r="M56" s="109"/>
    </row>
    <row r="57" spans="1:13" s="116" customFormat="1" ht="18" thickBot="1" x14ac:dyDescent="0.35">
      <c r="A57" s="110"/>
      <c r="B57" s="111"/>
      <c r="C57" s="112"/>
      <c r="D57" s="368" t="s">
        <v>85</v>
      </c>
      <c r="E57" s="369"/>
      <c r="F57" s="362"/>
      <c r="G57" s="370">
        <f t="shared" si="2"/>
        <v>0</v>
      </c>
      <c r="H57" s="501"/>
      <c r="I57" s="539"/>
      <c r="J57" s="539"/>
      <c r="K57" s="364">
        <f t="shared" si="3"/>
        <v>0</v>
      </c>
      <c r="L57" s="108"/>
      <c r="M57" s="109"/>
    </row>
    <row r="58" spans="1:13" s="116" customFormat="1" x14ac:dyDescent="0.25">
      <c r="A58" s="110"/>
      <c r="B58" s="111"/>
      <c r="C58" s="112"/>
      <c r="D58" s="121"/>
      <c r="E58" s="122"/>
      <c r="F58" s="114"/>
      <c r="G58" s="123"/>
      <c r="H58" s="114"/>
      <c r="I58" s="114"/>
      <c r="J58" s="114"/>
      <c r="K58" s="114"/>
      <c r="L58" s="114"/>
      <c r="M58" s="109"/>
    </row>
    <row r="59" spans="1:13" s="116" customFormat="1" x14ac:dyDescent="0.25">
      <c r="A59" s="110"/>
      <c r="B59" s="111"/>
      <c r="C59" s="112"/>
      <c r="D59" s="121"/>
      <c r="E59" s="122"/>
      <c r="F59" s="114"/>
      <c r="G59" s="123"/>
      <c r="H59" s="114"/>
      <c r="I59" s="114"/>
      <c r="J59" s="114"/>
      <c r="K59" s="114"/>
      <c r="L59" s="114"/>
      <c r="M59" s="109"/>
    </row>
    <row r="60" spans="1:13" s="116" customFormat="1" ht="15.75" thickBot="1" x14ac:dyDescent="0.3">
      <c r="A60" s="110"/>
      <c r="B60" s="111"/>
      <c r="C60" s="113"/>
      <c r="D60" s="119"/>
      <c r="E60" s="119"/>
      <c r="F60" s="114"/>
      <c r="G60" s="115"/>
      <c r="H60" s="114"/>
      <c r="I60" s="114"/>
      <c r="J60" s="114"/>
      <c r="K60" s="114"/>
      <c r="L60" s="114"/>
      <c r="M60" s="109"/>
    </row>
    <row r="61" spans="1:13" ht="122.25" customHeight="1" thickBot="1" x14ac:dyDescent="0.35">
      <c r="A61" s="124"/>
      <c r="B61" s="125"/>
      <c r="C61" s="126"/>
      <c r="D61" s="126"/>
      <c r="E61" s="126"/>
      <c r="F61" s="126"/>
      <c r="G61" s="153">
        <f>G13+G19+G25+G31+G37+SUM(G43:G47)+SUM(G53:G57)</f>
        <v>0</v>
      </c>
      <c r="H61" s="127" t="s">
        <v>129</v>
      </c>
      <c r="I61" s="128"/>
      <c r="J61" s="128"/>
      <c r="K61" s="153">
        <f>SUM(K13,K19,K25,K31,K37)+SUM(K43:K47)+SUM(K53:K57)</f>
        <v>0</v>
      </c>
      <c r="L61" s="129" t="s">
        <v>130</v>
      </c>
      <c r="M61" s="130"/>
    </row>
    <row r="62" spans="1:13" ht="18.75" x14ac:dyDescent="0.3">
      <c r="A62" s="101"/>
      <c r="B62" s="100"/>
      <c r="C62" s="101"/>
      <c r="D62" s="101"/>
      <c r="E62" s="101"/>
      <c r="F62" s="101"/>
      <c r="G62" s="131"/>
      <c r="H62" s="132"/>
      <c r="I62" s="132"/>
      <c r="J62" s="132"/>
      <c r="K62" s="132"/>
      <c r="L62" s="132"/>
      <c r="M62" s="132"/>
    </row>
    <row r="63" spans="1:13" ht="18.75" customHeight="1" x14ac:dyDescent="0.3">
      <c r="A63" s="101"/>
      <c r="B63" s="100"/>
      <c r="C63" s="101"/>
      <c r="D63" s="101"/>
      <c r="F63" s="537" t="s">
        <v>105</v>
      </c>
      <c r="G63" s="537"/>
      <c r="H63" s="537"/>
      <c r="I63" s="537"/>
      <c r="J63" s="537"/>
      <c r="K63" s="537"/>
      <c r="L63" s="537"/>
      <c r="M63" s="537"/>
    </row>
    <row r="64" spans="1:13" ht="19.5" thickBot="1" x14ac:dyDescent="0.35">
      <c r="A64" s="101"/>
      <c r="B64" s="100"/>
      <c r="C64" s="101"/>
      <c r="D64" s="101"/>
      <c r="E64" s="101"/>
      <c r="F64" s="101"/>
      <c r="G64" s="131"/>
      <c r="H64" s="133"/>
      <c r="I64" s="101"/>
      <c r="J64" s="101"/>
      <c r="K64" s="101"/>
      <c r="L64" s="101"/>
      <c r="M64" s="101"/>
    </row>
    <row r="65" spans="1:14" ht="21" x14ac:dyDescent="0.35">
      <c r="A65" s="474" t="s">
        <v>104</v>
      </c>
      <c r="B65" s="475"/>
      <c r="C65" s="475"/>
      <c r="D65" s="475"/>
      <c r="E65" s="475"/>
      <c r="F65" s="475"/>
      <c r="G65" s="475"/>
      <c r="H65" s="475"/>
      <c r="I65" s="475"/>
      <c r="J65" s="475"/>
      <c r="K65" s="475"/>
      <c r="L65" s="475"/>
      <c r="M65" s="475"/>
      <c r="N65" s="476"/>
    </row>
    <row r="66" spans="1:14" ht="21.75" thickBot="1" x14ac:dyDescent="0.4">
      <c r="A66" s="134"/>
      <c r="B66" s="135"/>
      <c r="C66" s="135"/>
      <c r="D66" s="135"/>
      <c r="E66" s="135"/>
      <c r="F66" s="135"/>
      <c r="G66" s="135"/>
      <c r="H66" s="135"/>
      <c r="I66" s="135"/>
      <c r="J66" s="135"/>
      <c r="K66" s="135"/>
      <c r="L66" s="135"/>
      <c r="M66" s="135"/>
      <c r="N66" s="136"/>
    </row>
    <row r="67" spans="1:14" ht="45" x14ac:dyDescent="0.25">
      <c r="A67" s="382" t="s">
        <v>19</v>
      </c>
      <c r="B67" s="372" t="s">
        <v>21</v>
      </c>
      <c r="C67" s="383" t="s">
        <v>17</v>
      </c>
      <c r="D67" s="372" t="s">
        <v>39</v>
      </c>
      <c r="E67" s="366" t="s">
        <v>20</v>
      </c>
      <c r="F67" s="373" t="s">
        <v>51</v>
      </c>
      <c r="G67" s="384" t="s">
        <v>31</v>
      </c>
      <c r="H67" s="101"/>
      <c r="I67" s="101"/>
      <c r="J67" s="477" t="s">
        <v>25</v>
      </c>
      <c r="K67" s="478"/>
      <c r="L67" s="478"/>
      <c r="M67" s="478"/>
      <c r="N67" s="479"/>
    </row>
    <row r="68" spans="1:14" ht="16.5" customHeight="1" x14ac:dyDescent="0.25">
      <c r="A68" s="487" t="s">
        <v>43</v>
      </c>
      <c r="B68" s="490"/>
      <c r="C68" s="105"/>
      <c r="D68" s="106"/>
      <c r="E68" s="483"/>
      <c r="F68" s="105"/>
      <c r="G68" s="385">
        <f>F68*D68</f>
        <v>0</v>
      </c>
      <c r="H68" s="101"/>
      <c r="I68" s="101"/>
      <c r="J68" s="517" t="s">
        <v>23</v>
      </c>
      <c r="K68" s="518"/>
      <c r="L68" s="518"/>
      <c r="M68" s="518"/>
      <c r="N68" s="519"/>
    </row>
    <row r="69" spans="1:14" x14ac:dyDescent="0.25">
      <c r="A69" s="488"/>
      <c r="B69" s="491"/>
      <c r="C69" s="105"/>
      <c r="D69" s="106"/>
      <c r="E69" s="484"/>
      <c r="F69" s="105"/>
      <c r="G69" s="385">
        <f t="shared" ref="G69:G76" si="4">F69*D69</f>
        <v>0</v>
      </c>
      <c r="H69" s="101"/>
      <c r="I69" s="101"/>
      <c r="J69" s="520" t="s">
        <v>24</v>
      </c>
      <c r="K69" s="521"/>
      <c r="L69" s="521"/>
      <c r="M69" s="521"/>
      <c r="N69" s="522"/>
    </row>
    <row r="70" spans="1:14" ht="15" customHeight="1" x14ac:dyDescent="0.25">
      <c r="A70" s="488"/>
      <c r="B70" s="491"/>
      <c r="C70" s="105"/>
      <c r="D70" s="106"/>
      <c r="E70" s="484"/>
      <c r="F70" s="105"/>
      <c r="G70" s="385">
        <f t="shared" si="4"/>
        <v>0</v>
      </c>
      <c r="H70" s="101"/>
      <c r="I70" s="101"/>
      <c r="J70" s="523" t="s">
        <v>38</v>
      </c>
      <c r="K70" s="523"/>
      <c r="L70" s="523"/>
      <c r="M70" s="523"/>
      <c r="N70" s="524"/>
    </row>
    <row r="71" spans="1:14" x14ac:dyDescent="0.25">
      <c r="A71" s="488"/>
      <c r="B71" s="491"/>
      <c r="C71" s="105"/>
      <c r="D71" s="106"/>
      <c r="E71" s="484"/>
      <c r="F71" s="105"/>
      <c r="G71" s="385">
        <f t="shared" si="4"/>
        <v>0</v>
      </c>
      <c r="H71" s="101"/>
      <c r="I71" s="101"/>
      <c r="J71" s="525"/>
      <c r="K71" s="525"/>
      <c r="L71" s="525"/>
      <c r="M71" s="525"/>
      <c r="N71" s="526"/>
    </row>
    <row r="72" spans="1:14" x14ac:dyDescent="0.25">
      <c r="A72" s="488"/>
      <c r="B72" s="491"/>
      <c r="C72" s="105"/>
      <c r="D72" s="106"/>
      <c r="E72" s="484"/>
      <c r="F72" s="105"/>
      <c r="G72" s="385">
        <f t="shared" si="4"/>
        <v>0</v>
      </c>
      <c r="H72" s="101"/>
      <c r="I72" s="101"/>
      <c r="J72" s="525" t="s">
        <v>110</v>
      </c>
      <c r="K72" s="525"/>
      <c r="L72" s="525"/>
      <c r="M72" s="525"/>
      <c r="N72" s="526"/>
    </row>
    <row r="73" spans="1:14" x14ac:dyDescent="0.25">
      <c r="A73" s="488"/>
      <c r="B73" s="491"/>
      <c r="C73" s="105"/>
      <c r="D73" s="106"/>
      <c r="E73" s="484"/>
      <c r="F73" s="105"/>
      <c r="G73" s="385">
        <f t="shared" si="4"/>
        <v>0</v>
      </c>
      <c r="H73" s="101"/>
      <c r="I73" s="101"/>
      <c r="J73" s="477" t="s">
        <v>26</v>
      </c>
      <c r="K73" s="478"/>
      <c r="L73" s="478"/>
      <c r="M73" s="478"/>
      <c r="N73" s="479"/>
    </row>
    <row r="74" spans="1:14" x14ac:dyDescent="0.25">
      <c r="A74" s="488"/>
      <c r="B74" s="491"/>
      <c r="C74" s="137"/>
      <c r="D74" s="106"/>
      <c r="E74" s="484"/>
      <c r="F74" s="105"/>
      <c r="G74" s="385">
        <f t="shared" si="4"/>
        <v>0</v>
      </c>
      <c r="H74" s="101"/>
      <c r="I74" s="101"/>
      <c r="J74" s="517" t="s">
        <v>27</v>
      </c>
      <c r="K74" s="518"/>
      <c r="L74" s="518"/>
      <c r="M74" s="518"/>
      <c r="N74" s="519"/>
    </row>
    <row r="75" spans="1:14" x14ac:dyDescent="0.25">
      <c r="A75" s="488"/>
      <c r="B75" s="491"/>
      <c r="C75" s="137"/>
      <c r="D75" s="138"/>
      <c r="E75" s="484"/>
      <c r="F75" s="105"/>
      <c r="G75" s="385">
        <f t="shared" si="4"/>
        <v>0</v>
      </c>
      <c r="H75" s="101"/>
      <c r="I75" s="101"/>
      <c r="J75" s="520" t="s">
        <v>28</v>
      </c>
      <c r="K75" s="521"/>
      <c r="L75" s="521"/>
      <c r="M75" s="521"/>
      <c r="N75" s="522"/>
    </row>
    <row r="76" spans="1:14" x14ac:dyDescent="0.25">
      <c r="A76" s="488"/>
      <c r="B76" s="491"/>
      <c r="C76" s="137"/>
      <c r="D76" s="138"/>
      <c r="E76" s="485"/>
      <c r="F76" s="139"/>
      <c r="G76" s="385">
        <f t="shared" si="4"/>
        <v>0</v>
      </c>
      <c r="H76" s="101"/>
      <c r="I76" s="101"/>
      <c r="J76" s="101"/>
      <c r="K76" s="101"/>
      <c r="L76" s="101"/>
      <c r="M76" s="101"/>
      <c r="N76" s="103"/>
    </row>
    <row r="77" spans="1:14" ht="17.25" x14ac:dyDescent="0.3">
      <c r="A77" s="489"/>
      <c r="B77" s="492"/>
      <c r="C77" s="148" t="s">
        <v>5</v>
      </c>
      <c r="D77" s="95">
        <f>SUM(D68:D76)</f>
        <v>0</v>
      </c>
      <c r="E77" s="149"/>
      <c r="F77" s="140" t="s">
        <v>32</v>
      </c>
      <c r="G77" s="358">
        <f>SUM(G68:G76)</f>
        <v>0</v>
      </c>
      <c r="H77" s="516" t="s">
        <v>34</v>
      </c>
      <c r="I77" s="516"/>
      <c r="J77" s="101"/>
      <c r="K77" s="101"/>
      <c r="L77" s="101"/>
      <c r="M77" s="101"/>
      <c r="N77" s="103"/>
    </row>
    <row r="78" spans="1:14" x14ac:dyDescent="0.25">
      <c r="A78" s="487" t="s">
        <v>44</v>
      </c>
      <c r="B78" s="490"/>
      <c r="C78" s="105"/>
      <c r="D78" s="106"/>
      <c r="E78" s="483"/>
      <c r="F78" s="139"/>
      <c r="G78" s="385">
        <f>F78*D78</f>
        <v>0</v>
      </c>
      <c r="H78" s="101"/>
      <c r="I78" s="101"/>
      <c r="J78" s="101"/>
      <c r="K78" s="101"/>
      <c r="L78" s="101"/>
      <c r="M78" s="101"/>
      <c r="N78" s="103"/>
    </row>
    <row r="79" spans="1:14" x14ac:dyDescent="0.25">
      <c r="A79" s="488"/>
      <c r="B79" s="491"/>
      <c r="C79" s="105"/>
      <c r="D79" s="106"/>
      <c r="E79" s="484"/>
      <c r="F79" s="139"/>
      <c r="G79" s="385">
        <f t="shared" ref="G79:G86" si="5">F79*D79</f>
        <v>0</v>
      </c>
      <c r="H79" s="101"/>
      <c r="I79" s="101"/>
      <c r="J79" s="101"/>
      <c r="K79" s="101"/>
      <c r="L79" s="101"/>
      <c r="M79" s="101"/>
      <c r="N79" s="103"/>
    </row>
    <row r="80" spans="1:14" x14ac:dyDescent="0.25">
      <c r="A80" s="488"/>
      <c r="B80" s="491"/>
      <c r="C80" s="105"/>
      <c r="D80" s="106"/>
      <c r="E80" s="484"/>
      <c r="F80" s="139"/>
      <c r="G80" s="385">
        <f t="shared" si="5"/>
        <v>0</v>
      </c>
      <c r="H80" s="101"/>
      <c r="I80" s="101"/>
      <c r="J80" s="101"/>
      <c r="K80" s="101"/>
      <c r="L80" s="101"/>
      <c r="M80" s="101"/>
      <c r="N80" s="103"/>
    </row>
    <row r="81" spans="1:14" x14ac:dyDescent="0.25">
      <c r="A81" s="488"/>
      <c r="B81" s="491"/>
      <c r="C81" s="105"/>
      <c r="D81" s="106"/>
      <c r="E81" s="484"/>
      <c r="F81" s="139"/>
      <c r="G81" s="385">
        <f t="shared" si="5"/>
        <v>0</v>
      </c>
      <c r="H81" s="101"/>
      <c r="I81" s="101"/>
      <c r="J81" s="101"/>
      <c r="K81" s="101"/>
      <c r="L81" s="101"/>
      <c r="M81" s="101"/>
      <c r="N81" s="103"/>
    </row>
    <row r="82" spans="1:14" x14ac:dyDescent="0.25">
      <c r="A82" s="488"/>
      <c r="B82" s="491"/>
      <c r="C82" s="105"/>
      <c r="D82" s="106"/>
      <c r="E82" s="484"/>
      <c r="F82" s="105"/>
      <c r="G82" s="385">
        <f t="shared" si="5"/>
        <v>0</v>
      </c>
      <c r="H82" s="101"/>
      <c r="I82" s="101"/>
      <c r="J82" s="101"/>
      <c r="K82" s="101"/>
      <c r="L82" s="101"/>
      <c r="M82" s="101"/>
      <c r="N82" s="103"/>
    </row>
    <row r="83" spans="1:14" x14ac:dyDescent="0.25">
      <c r="A83" s="488"/>
      <c r="B83" s="491"/>
      <c r="C83" s="105"/>
      <c r="D83" s="106"/>
      <c r="E83" s="484"/>
      <c r="F83" s="141"/>
      <c r="G83" s="385">
        <f t="shared" si="5"/>
        <v>0</v>
      </c>
      <c r="H83" s="101"/>
      <c r="I83" s="101"/>
      <c r="J83" s="101"/>
      <c r="K83" s="101"/>
      <c r="L83" s="101"/>
      <c r="M83" s="101"/>
      <c r="N83" s="103"/>
    </row>
    <row r="84" spans="1:14" x14ac:dyDescent="0.25">
      <c r="A84" s="488"/>
      <c r="B84" s="491"/>
      <c r="C84" s="142"/>
      <c r="D84" s="143"/>
      <c r="E84" s="484"/>
      <c r="F84" s="141"/>
      <c r="G84" s="385">
        <f t="shared" si="5"/>
        <v>0</v>
      </c>
      <c r="H84" s="101"/>
      <c r="I84" s="101"/>
      <c r="J84" s="101"/>
      <c r="K84" s="101"/>
      <c r="L84" s="101"/>
      <c r="M84" s="101"/>
      <c r="N84" s="103"/>
    </row>
    <row r="85" spans="1:14" x14ac:dyDescent="0.25">
      <c r="A85" s="488"/>
      <c r="B85" s="491"/>
      <c r="C85" s="137"/>
      <c r="D85" s="138"/>
      <c r="E85" s="484"/>
      <c r="F85" s="141"/>
      <c r="G85" s="385">
        <f t="shared" si="5"/>
        <v>0</v>
      </c>
      <c r="H85" s="101"/>
      <c r="I85" s="101"/>
      <c r="J85" s="101"/>
      <c r="K85" s="101"/>
      <c r="L85" s="101"/>
      <c r="M85" s="101"/>
      <c r="N85" s="103"/>
    </row>
    <row r="86" spans="1:14" x14ac:dyDescent="0.25">
      <c r="A86" s="488"/>
      <c r="B86" s="491"/>
      <c r="C86" s="137"/>
      <c r="D86" s="138"/>
      <c r="E86" s="485"/>
      <c r="F86" s="141"/>
      <c r="G86" s="385">
        <f t="shared" si="5"/>
        <v>0</v>
      </c>
      <c r="H86" s="101"/>
      <c r="I86" s="101"/>
      <c r="J86" s="101"/>
      <c r="K86" s="101"/>
      <c r="L86" s="101"/>
      <c r="M86" s="101"/>
      <c r="N86" s="103"/>
    </row>
    <row r="87" spans="1:14" ht="17.25" x14ac:dyDescent="0.3">
      <c r="A87" s="489"/>
      <c r="B87" s="492"/>
      <c r="C87" s="148" t="s">
        <v>5</v>
      </c>
      <c r="D87" s="95">
        <f>SUM(D78:D86)</f>
        <v>0</v>
      </c>
      <c r="E87" s="149"/>
      <c r="F87" s="140" t="s">
        <v>33</v>
      </c>
      <c r="G87" s="358">
        <f>SUM(G78:G86)</f>
        <v>0</v>
      </c>
      <c r="H87" s="516" t="s">
        <v>34</v>
      </c>
      <c r="I87" s="516"/>
      <c r="J87" s="101"/>
      <c r="K87" s="101"/>
      <c r="L87" s="101"/>
      <c r="M87" s="101"/>
      <c r="N87" s="103"/>
    </row>
    <row r="88" spans="1:14" x14ac:dyDescent="0.25">
      <c r="A88" s="487" t="s">
        <v>45</v>
      </c>
      <c r="B88" s="490"/>
      <c r="C88" s="105"/>
      <c r="D88" s="106"/>
      <c r="E88" s="483"/>
      <c r="F88" s="139"/>
      <c r="G88" s="385">
        <f>F88*D88</f>
        <v>0</v>
      </c>
      <c r="H88" s="101"/>
      <c r="I88" s="101"/>
      <c r="J88" s="101"/>
      <c r="K88" s="101"/>
      <c r="L88" s="101"/>
      <c r="M88" s="101"/>
      <c r="N88" s="103"/>
    </row>
    <row r="89" spans="1:14" x14ac:dyDescent="0.25">
      <c r="A89" s="488"/>
      <c r="B89" s="491"/>
      <c r="C89" s="105"/>
      <c r="D89" s="106"/>
      <c r="E89" s="484"/>
      <c r="F89" s="141"/>
      <c r="G89" s="385">
        <f t="shared" ref="G89:G96" si="6">F89*D89</f>
        <v>0</v>
      </c>
      <c r="H89" s="101"/>
      <c r="I89" s="101"/>
      <c r="J89" s="101"/>
      <c r="K89" s="101"/>
      <c r="L89" s="101"/>
      <c r="M89" s="101"/>
      <c r="N89" s="103"/>
    </row>
    <row r="90" spans="1:14" x14ac:dyDescent="0.25">
      <c r="A90" s="488"/>
      <c r="B90" s="491"/>
      <c r="C90" s="105"/>
      <c r="D90" s="106"/>
      <c r="E90" s="484"/>
      <c r="F90" s="141"/>
      <c r="G90" s="385">
        <f t="shared" si="6"/>
        <v>0</v>
      </c>
      <c r="H90" s="101"/>
      <c r="I90" s="101"/>
      <c r="J90" s="101"/>
      <c r="K90" s="101"/>
      <c r="L90" s="101"/>
      <c r="M90" s="101"/>
      <c r="N90" s="103"/>
    </row>
    <row r="91" spans="1:14" x14ac:dyDescent="0.25">
      <c r="A91" s="488"/>
      <c r="B91" s="491"/>
      <c r="C91" s="105"/>
      <c r="D91" s="106"/>
      <c r="E91" s="484"/>
      <c r="F91" s="141"/>
      <c r="G91" s="385">
        <f t="shared" si="6"/>
        <v>0</v>
      </c>
      <c r="H91" s="101"/>
      <c r="I91" s="101"/>
      <c r="J91" s="101"/>
      <c r="K91" s="101"/>
      <c r="L91" s="101"/>
      <c r="M91" s="101"/>
      <c r="N91" s="103"/>
    </row>
    <row r="92" spans="1:14" x14ac:dyDescent="0.25">
      <c r="A92" s="488"/>
      <c r="B92" s="491"/>
      <c r="C92" s="105"/>
      <c r="D92" s="106"/>
      <c r="E92" s="484"/>
      <c r="F92" s="141"/>
      <c r="G92" s="385">
        <f t="shared" si="6"/>
        <v>0</v>
      </c>
      <c r="H92" s="101"/>
      <c r="I92" s="101"/>
      <c r="J92" s="101"/>
      <c r="K92" s="101"/>
      <c r="L92" s="101"/>
      <c r="M92" s="101"/>
      <c r="N92" s="103"/>
    </row>
    <row r="93" spans="1:14" x14ac:dyDescent="0.25">
      <c r="A93" s="488"/>
      <c r="B93" s="491"/>
      <c r="C93" s="105"/>
      <c r="D93" s="106"/>
      <c r="E93" s="484"/>
      <c r="F93" s="141"/>
      <c r="G93" s="385">
        <f t="shared" si="6"/>
        <v>0</v>
      </c>
      <c r="H93" s="101"/>
      <c r="I93" s="101"/>
      <c r="J93" s="101"/>
      <c r="K93" s="101"/>
      <c r="L93" s="101"/>
      <c r="M93" s="101"/>
      <c r="N93" s="103"/>
    </row>
    <row r="94" spans="1:14" x14ac:dyDescent="0.25">
      <c r="A94" s="488"/>
      <c r="B94" s="491"/>
      <c r="C94" s="137"/>
      <c r="D94" s="106"/>
      <c r="E94" s="484"/>
      <c r="F94" s="141"/>
      <c r="G94" s="385">
        <f t="shared" si="6"/>
        <v>0</v>
      </c>
      <c r="H94" s="101"/>
      <c r="I94" s="101"/>
      <c r="J94" s="101"/>
      <c r="K94" s="101"/>
      <c r="L94" s="101"/>
      <c r="M94" s="101"/>
      <c r="N94" s="103"/>
    </row>
    <row r="95" spans="1:14" x14ac:dyDescent="0.25">
      <c r="A95" s="488"/>
      <c r="B95" s="491"/>
      <c r="C95" s="137"/>
      <c r="D95" s="138"/>
      <c r="E95" s="484"/>
      <c r="F95" s="141"/>
      <c r="G95" s="385">
        <f t="shared" si="6"/>
        <v>0</v>
      </c>
      <c r="H95" s="101"/>
      <c r="I95" s="101"/>
      <c r="J95" s="101"/>
      <c r="K95" s="101"/>
      <c r="L95" s="101"/>
      <c r="M95" s="101"/>
      <c r="N95" s="103"/>
    </row>
    <row r="96" spans="1:14" x14ac:dyDescent="0.25">
      <c r="A96" s="488"/>
      <c r="B96" s="491"/>
      <c r="C96" s="137"/>
      <c r="D96" s="138"/>
      <c r="E96" s="485"/>
      <c r="F96" s="141"/>
      <c r="G96" s="385">
        <f t="shared" si="6"/>
        <v>0</v>
      </c>
      <c r="H96" s="101"/>
      <c r="I96" s="101"/>
      <c r="J96" s="101"/>
      <c r="K96" s="101"/>
      <c r="L96" s="101"/>
      <c r="M96" s="101"/>
      <c r="N96" s="103"/>
    </row>
    <row r="97" spans="1:14" ht="17.25" x14ac:dyDescent="0.3">
      <c r="A97" s="489"/>
      <c r="B97" s="492"/>
      <c r="C97" s="148" t="s">
        <v>5</v>
      </c>
      <c r="D97" s="95">
        <f>SUM(D88:D96)</f>
        <v>0</v>
      </c>
      <c r="E97" s="149"/>
      <c r="F97" s="140" t="s">
        <v>33</v>
      </c>
      <c r="G97" s="358">
        <f>SUM(G88:G96)</f>
        <v>0</v>
      </c>
      <c r="H97" s="516" t="s">
        <v>34</v>
      </c>
      <c r="I97" s="516"/>
      <c r="J97" s="101"/>
      <c r="K97" s="101"/>
      <c r="L97" s="101"/>
      <c r="M97" s="101"/>
      <c r="N97" s="103"/>
    </row>
    <row r="98" spans="1:14" x14ac:dyDescent="0.25">
      <c r="A98" s="487" t="s">
        <v>46</v>
      </c>
      <c r="B98" s="490"/>
      <c r="C98" s="105"/>
      <c r="D98" s="106"/>
      <c r="E98" s="483"/>
      <c r="F98" s="139"/>
      <c r="G98" s="385">
        <f>F98*D98</f>
        <v>0</v>
      </c>
      <c r="H98" s="101"/>
      <c r="I98" s="101"/>
      <c r="J98" s="101"/>
      <c r="K98" s="101"/>
      <c r="L98" s="101"/>
      <c r="M98" s="101"/>
      <c r="N98" s="103"/>
    </row>
    <row r="99" spans="1:14" x14ac:dyDescent="0.25">
      <c r="A99" s="488"/>
      <c r="B99" s="491"/>
      <c r="C99" s="105"/>
      <c r="D99" s="106"/>
      <c r="E99" s="484"/>
      <c r="F99" s="139"/>
      <c r="G99" s="385">
        <f t="shared" ref="G99:G106" si="7">F99*D99</f>
        <v>0</v>
      </c>
      <c r="H99" s="101"/>
      <c r="I99" s="101"/>
      <c r="J99" s="101"/>
      <c r="K99" s="101"/>
      <c r="L99" s="101"/>
      <c r="M99" s="101"/>
      <c r="N99" s="103"/>
    </row>
    <row r="100" spans="1:14" x14ac:dyDescent="0.25">
      <c r="A100" s="488"/>
      <c r="B100" s="491"/>
      <c r="C100" s="105"/>
      <c r="D100" s="106"/>
      <c r="E100" s="484"/>
      <c r="F100" s="139"/>
      <c r="G100" s="385">
        <f t="shared" si="7"/>
        <v>0</v>
      </c>
      <c r="H100" s="101"/>
      <c r="I100" s="101"/>
      <c r="J100" s="101"/>
      <c r="K100" s="101"/>
      <c r="L100" s="101"/>
      <c r="M100" s="101"/>
      <c r="N100" s="103"/>
    </row>
    <row r="101" spans="1:14" x14ac:dyDescent="0.25">
      <c r="A101" s="488"/>
      <c r="B101" s="491"/>
      <c r="C101" s="105"/>
      <c r="D101" s="106"/>
      <c r="E101" s="484"/>
      <c r="F101" s="105"/>
      <c r="G101" s="385">
        <f t="shared" si="7"/>
        <v>0</v>
      </c>
      <c r="H101" s="101"/>
      <c r="I101" s="101"/>
      <c r="J101" s="101"/>
      <c r="K101" s="101"/>
      <c r="L101" s="101"/>
      <c r="M101" s="101"/>
      <c r="N101" s="103"/>
    </row>
    <row r="102" spans="1:14" x14ac:dyDescent="0.25">
      <c r="A102" s="488"/>
      <c r="B102" s="491"/>
      <c r="C102" s="105"/>
      <c r="D102" s="106"/>
      <c r="E102" s="484"/>
      <c r="F102" s="105"/>
      <c r="G102" s="385">
        <f t="shared" si="7"/>
        <v>0</v>
      </c>
      <c r="H102" s="101"/>
      <c r="I102" s="101"/>
      <c r="J102" s="101"/>
      <c r="K102" s="101"/>
      <c r="L102" s="101"/>
      <c r="M102" s="101"/>
      <c r="N102" s="103"/>
    </row>
    <row r="103" spans="1:14" x14ac:dyDescent="0.25">
      <c r="A103" s="488"/>
      <c r="B103" s="491"/>
      <c r="C103" s="105"/>
      <c r="D103" s="106"/>
      <c r="E103" s="484"/>
      <c r="F103" s="141"/>
      <c r="G103" s="385">
        <f t="shared" si="7"/>
        <v>0</v>
      </c>
      <c r="H103" s="101"/>
      <c r="I103" s="101"/>
      <c r="J103" s="101"/>
      <c r="K103" s="101"/>
      <c r="L103" s="101"/>
      <c r="M103" s="101"/>
      <c r="N103" s="103"/>
    </row>
    <row r="104" spans="1:14" x14ac:dyDescent="0.25">
      <c r="A104" s="488"/>
      <c r="B104" s="491"/>
      <c r="C104" s="137"/>
      <c r="D104" s="106"/>
      <c r="E104" s="484"/>
      <c r="F104" s="141"/>
      <c r="G104" s="385">
        <f t="shared" si="7"/>
        <v>0</v>
      </c>
      <c r="H104" s="101"/>
      <c r="I104" s="101"/>
      <c r="J104" s="101"/>
      <c r="K104" s="101"/>
      <c r="L104" s="101"/>
      <c r="M104" s="101"/>
      <c r="N104" s="103"/>
    </row>
    <row r="105" spans="1:14" x14ac:dyDescent="0.25">
      <c r="A105" s="488"/>
      <c r="B105" s="491"/>
      <c r="C105" s="137"/>
      <c r="D105" s="138"/>
      <c r="E105" s="484"/>
      <c r="F105" s="141"/>
      <c r="G105" s="385">
        <f t="shared" si="7"/>
        <v>0</v>
      </c>
      <c r="H105" s="101"/>
      <c r="I105" s="101"/>
      <c r="J105" s="101"/>
      <c r="K105" s="101"/>
      <c r="L105" s="101"/>
      <c r="M105" s="101"/>
      <c r="N105" s="103"/>
    </row>
    <row r="106" spans="1:14" x14ac:dyDescent="0.25">
      <c r="A106" s="488"/>
      <c r="B106" s="491"/>
      <c r="C106" s="137"/>
      <c r="D106" s="138"/>
      <c r="E106" s="485"/>
      <c r="F106" s="141"/>
      <c r="G106" s="385">
        <f t="shared" si="7"/>
        <v>0</v>
      </c>
      <c r="H106" s="101"/>
      <c r="I106" s="101"/>
      <c r="J106" s="101"/>
      <c r="K106" s="101"/>
      <c r="L106" s="101"/>
      <c r="M106" s="101"/>
      <c r="N106" s="103"/>
    </row>
    <row r="107" spans="1:14" ht="17.25" x14ac:dyDescent="0.3">
      <c r="A107" s="489"/>
      <c r="B107" s="492"/>
      <c r="C107" s="148" t="s">
        <v>5</v>
      </c>
      <c r="D107" s="95">
        <f>SUM(D98:D106)</f>
        <v>0</v>
      </c>
      <c r="E107" s="149"/>
      <c r="F107" s="140" t="s">
        <v>36</v>
      </c>
      <c r="G107" s="358">
        <f>SUM(G98:G106)</f>
        <v>0</v>
      </c>
      <c r="H107" s="516" t="s">
        <v>34</v>
      </c>
      <c r="I107" s="516"/>
      <c r="J107" s="101"/>
      <c r="K107" s="101"/>
      <c r="L107" s="101"/>
      <c r="M107" s="101"/>
      <c r="N107" s="103"/>
    </row>
    <row r="108" spans="1:14" x14ac:dyDescent="0.25">
      <c r="A108" s="487" t="s">
        <v>47</v>
      </c>
      <c r="B108" s="490"/>
      <c r="C108" s="105"/>
      <c r="D108" s="106"/>
      <c r="E108" s="483"/>
      <c r="F108" s="139"/>
      <c r="G108" s="385">
        <f>F108*D108</f>
        <v>0</v>
      </c>
      <c r="H108" s="101"/>
      <c r="I108" s="101"/>
      <c r="J108" s="101"/>
      <c r="K108" s="101"/>
      <c r="L108" s="101"/>
      <c r="M108" s="101"/>
      <c r="N108" s="103"/>
    </row>
    <row r="109" spans="1:14" x14ac:dyDescent="0.25">
      <c r="A109" s="488"/>
      <c r="B109" s="491"/>
      <c r="C109" s="105"/>
      <c r="D109" s="106"/>
      <c r="E109" s="484"/>
      <c r="F109" s="105"/>
      <c r="G109" s="385">
        <f t="shared" ref="G109:G116" si="8">F109*D109</f>
        <v>0</v>
      </c>
      <c r="H109" s="101"/>
      <c r="I109" s="101"/>
      <c r="J109" s="101"/>
      <c r="K109" s="101"/>
      <c r="L109" s="101"/>
      <c r="M109" s="101"/>
      <c r="N109" s="103"/>
    </row>
    <row r="110" spans="1:14" x14ac:dyDescent="0.25">
      <c r="A110" s="488"/>
      <c r="B110" s="491"/>
      <c r="C110" s="105"/>
      <c r="D110" s="106"/>
      <c r="E110" s="484"/>
      <c r="F110" s="141"/>
      <c r="G110" s="385">
        <f t="shared" si="8"/>
        <v>0</v>
      </c>
      <c r="H110" s="101"/>
      <c r="I110" s="101"/>
      <c r="J110" s="101"/>
      <c r="K110" s="101"/>
      <c r="L110" s="101"/>
      <c r="M110" s="101"/>
      <c r="N110" s="103"/>
    </row>
    <row r="111" spans="1:14" x14ac:dyDescent="0.25">
      <c r="A111" s="488"/>
      <c r="B111" s="491"/>
      <c r="C111" s="105"/>
      <c r="D111" s="106"/>
      <c r="E111" s="484"/>
      <c r="F111" s="141"/>
      <c r="G111" s="385">
        <f t="shared" si="8"/>
        <v>0</v>
      </c>
      <c r="H111" s="101"/>
      <c r="I111" s="101"/>
      <c r="J111" s="101"/>
      <c r="K111" s="101"/>
      <c r="L111" s="101"/>
      <c r="M111" s="101"/>
      <c r="N111" s="103"/>
    </row>
    <row r="112" spans="1:14" x14ac:dyDescent="0.25">
      <c r="A112" s="488"/>
      <c r="B112" s="491"/>
      <c r="C112" s="137"/>
      <c r="D112" s="106"/>
      <c r="E112" s="484"/>
      <c r="F112" s="141"/>
      <c r="G112" s="385">
        <f t="shared" si="8"/>
        <v>0</v>
      </c>
      <c r="H112" s="101"/>
      <c r="I112" s="101"/>
      <c r="J112" s="101"/>
      <c r="K112" s="101"/>
      <c r="L112" s="101"/>
      <c r="M112" s="101"/>
      <c r="N112" s="103"/>
    </row>
    <row r="113" spans="1:14" x14ac:dyDescent="0.25">
      <c r="A113" s="488"/>
      <c r="B113" s="491"/>
      <c r="C113" s="137"/>
      <c r="D113" s="106"/>
      <c r="E113" s="484"/>
      <c r="F113" s="141"/>
      <c r="G113" s="385">
        <f t="shared" si="8"/>
        <v>0</v>
      </c>
      <c r="H113" s="101"/>
      <c r="I113" s="101"/>
      <c r="J113" s="101"/>
      <c r="K113" s="101"/>
      <c r="L113" s="101"/>
      <c r="M113" s="101"/>
      <c r="N113" s="103"/>
    </row>
    <row r="114" spans="1:14" x14ac:dyDescent="0.25">
      <c r="A114" s="488"/>
      <c r="B114" s="491"/>
      <c r="C114" s="137"/>
      <c r="D114" s="106"/>
      <c r="E114" s="484"/>
      <c r="F114" s="141"/>
      <c r="G114" s="385">
        <f t="shared" si="8"/>
        <v>0</v>
      </c>
      <c r="H114" s="101"/>
      <c r="I114" s="101"/>
      <c r="J114" s="101"/>
      <c r="K114" s="101"/>
      <c r="L114" s="101"/>
      <c r="M114" s="101"/>
      <c r="N114" s="103"/>
    </row>
    <row r="115" spans="1:14" x14ac:dyDescent="0.25">
      <c r="A115" s="488"/>
      <c r="B115" s="491"/>
      <c r="C115" s="137"/>
      <c r="D115" s="138"/>
      <c r="E115" s="484"/>
      <c r="F115" s="141"/>
      <c r="G115" s="385">
        <f t="shared" si="8"/>
        <v>0</v>
      </c>
      <c r="H115" s="101"/>
      <c r="I115" s="101"/>
      <c r="J115" s="101"/>
      <c r="K115" s="101"/>
      <c r="L115" s="101"/>
      <c r="M115" s="101"/>
      <c r="N115" s="103"/>
    </row>
    <row r="116" spans="1:14" x14ac:dyDescent="0.25">
      <c r="A116" s="488"/>
      <c r="B116" s="491"/>
      <c r="C116" s="137"/>
      <c r="D116" s="138"/>
      <c r="E116" s="485"/>
      <c r="F116" s="141"/>
      <c r="G116" s="385">
        <f t="shared" si="8"/>
        <v>0</v>
      </c>
      <c r="H116" s="101"/>
      <c r="I116" s="101"/>
      <c r="J116" s="101"/>
      <c r="K116" s="101"/>
      <c r="L116" s="101"/>
      <c r="M116" s="101"/>
      <c r="N116" s="103"/>
    </row>
    <row r="117" spans="1:14" ht="18" thickBot="1" x14ac:dyDescent="0.35">
      <c r="A117" s="514"/>
      <c r="B117" s="515"/>
      <c r="C117" s="376" t="s">
        <v>5</v>
      </c>
      <c r="D117" s="361">
        <f>SUM(D108:D116)</f>
        <v>0</v>
      </c>
      <c r="E117" s="377"/>
      <c r="F117" s="386" t="s">
        <v>37</v>
      </c>
      <c r="G117" s="364">
        <f>SUM(G108:G116)</f>
        <v>0</v>
      </c>
      <c r="H117" s="516" t="s">
        <v>34</v>
      </c>
      <c r="I117" s="516"/>
      <c r="J117" s="101"/>
      <c r="K117" s="101"/>
      <c r="L117" s="101"/>
      <c r="M117" s="101"/>
      <c r="N117" s="103"/>
    </row>
    <row r="118" spans="1:14" s="116" customFormat="1" x14ac:dyDescent="0.25">
      <c r="A118" s="110"/>
      <c r="B118" s="111"/>
      <c r="C118" s="112"/>
      <c r="D118" s="113"/>
      <c r="E118" s="114"/>
      <c r="F118" s="144"/>
      <c r="G118" s="115"/>
      <c r="H118" s="145"/>
      <c r="I118" s="145"/>
      <c r="J118" s="114"/>
      <c r="K118" s="114"/>
      <c r="L118" s="114"/>
      <c r="M118" s="114"/>
      <c r="N118" s="109"/>
    </row>
    <row r="119" spans="1:14" ht="20.25" thickBot="1" x14ac:dyDescent="0.35">
      <c r="A119" s="124"/>
      <c r="B119" s="125"/>
      <c r="C119" s="126"/>
      <c r="D119" s="126"/>
      <c r="E119" s="126"/>
      <c r="F119" s="126"/>
      <c r="G119" s="154">
        <f>G77+G87+G97+G107+G117</f>
        <v>0</v>
      </c>
      <c r="H119" s="534" t="s">
        <v>131</v>
      </c>
      <c r="I119" s="534"/>
      <c r="J119" s="534"/>
      <c r="K119" s="534"/>
      <c r="L119" s="146"/>
      <c r="M119" s="126"/>
      <c r="N119" s="147"/>
    </row>
    <row r="120" spans="1:14" ht="15.75" thickBot="1" x14ac:dyDescent="0.3"/>
    <row r="121" spans="1:14" ht="20.25" thickBot="1" x14ac:dyDescent="0.35">
      <c r="A121" s="101"/>
      <c r="B121" s="100"/>
      <c r="C121" s="101"/>
      <c r="D121" s="101"/>
      <c r="E121" s="101"/>
      <c r="F121" s="101"/>
      <c r="G121" s="155">
        <f>G119-G61</f>
        <v>0</v>
      </c>
      <c r="H121" s="535" t="s">
        <v>132</v>
      </c>
      <c r="I121" s="535"/>
      <c r="J121" s="535"/>
      <c r="K121" s="535"/>
      <c r="L121" s="535"/>
      <c r="M121" s="536"/>
      <c r="N121" s="101"/>
    </row>
    <row r="122" spans="1:14" x14ac:dyDescent="0.25"/>
  </sheetData>
  <sheetProtection sheet="1" objects="1" scenarios="1" selectLockedCells="1"/>
  <mergeCells count="100">
    <mergeCell ref="A2:M2"/>
    <mergeCell ref="A4:M4"/>
    <mergeCell ref="H7:H37"/>
    <mergeCell ref="I7:J7"/>
    <mergeCell ref="A8:A13"/>
    <mergeCell ref="B8:B13"/>
    <mergeCell ref="F8:F12"/>
    <mergeCell ref="G8:G12"/>
    <mergeCell ref="I8:J12"/>
    <mergeCell ref="K8:K12"/>
    <mergeCell ref="I13:J13"/>
    <mergeCell ref="A14:A19"/>
    <mergeCell ref="B14:B19"/>
    <mergeCell ref="E14:E18"/>
    <mergeCell ref="F14:F18"/>
    <mergeCell ref="G14:G18"/>
    <mergeCell ref="I14:J18"/>
    <mergeCell ref="K14:K18"/>
    <mergeCell ref="I19:J19"/>
    <mergeCell ref="A20:A25"/>
    <mergeCell ref="B20:B25"/>
    <mergeCell ref="E20:E24"/>
    <mergeCell ref="F20:F24"/>
    <mergeCell ref="G20:G24"/>
    <mergeCell ref="I20:J24"/>
    <mergeCell ref="K20:K24"/>
    <mergeCell ref="I25:J25"/>
    <mergeCell ref="A26:A31"/>
    <mergeCell ref="B26:B31"/>
    <mergeCell ref="E26:E30"/>
    <mergeCell ref="F26:F30"/>
    <mergeCell ref="G26:G30"/>
    <mergeCell ref="I26:J30"/>
    <mergeCell ref="K26:K30"/>
    <mergeCell ref="I31:J31"/>
    <mergeCell ref="K32:K36"/>
    <mergeCell ref="I37:J37"/>
    <mergeCell ref="I32:J36"/>
    <mergeCell ref="A40:M40"/>
    <mergeCell ref="D42:E42"/>
    <mergeCell ref="H42:H47"/>
    <mergeCell ref="I42:J42"/>
    <mergeCell ref="D43:E43"/>
    <mergeCell ref="I43:J43"/>
    <mergeCell ref="D44:E44"/>
    <mergeCell ref="I44:J44"/>
    <mergeCell ref="D45:E45"/>
    <mergeCell ref="I45:J45"/>
    <mergeCell ref="D46:E46"/>
    <mergeCell ref="I46:J46"/>
    <mergeCell ref="D47:E47"/>
    <mergeCell ref="I47:J47"/>
    <mergeCell ref="A32:A37"/>
    <mergeCell ref="B32:B37"/>
    <mergeCell ref="E32:E36"/>
    <mergeCell ref="F32:F36"/>
    <mergeCell ref="G32:G36"/>
    <mergeCell ref="A50:M50"/>
    <mergeCell ref="H52:H57"/>
    <mergeCell ref="I52:J52"/>
    <mergeCell ref="I53:J53"/>
    <mergeCell ref="I54:J54"/>
    <mergeCell ref="I55:J55"/>
    <mergeCell ref="I56:J56"/>
    <mergeCell ref="I57:J57"/>
    <mergeCell ref="J72:N72"/>
    <mergeCell ref="J73:N73"/>
    <mergeCell ref="J74:N74"/>
    <mergeCell ref="J75:N75"/>
    <mergeCell ref="H77:I77"/>
    <mergeCell ref="H121:M121"/>
    <mergeCell ref="A88:A97"/>
    <mergeCell ref="B88:B97"/>
    <mergeCell ref="E88:E96"/>
    <mergeCell ref="H97:I97"/>
    <mergeCell ref="A98:A107"/>
    <mergeCell ref="B98:B107"/>
    <mergeCell ref="E98:E106"/>
    <mergeCell ref="H107:I107"/>
    <mergeCell ref="A108:A117"/>
    <mergeCell ref="B108:B117"/>
    <mergeCell ref="E108:E116"/>
    <mergeCell ref="H117:I117"/>
    <mergeCell ref="H119:K119"/>
    <mergeCell ref="A6:B6"/>
    <mergeCell ref="C6:D6"/>
    <mergeCell ref="A1:N1"/>
    <mergeCell ref="A78:A87"/>
    <mergeCell ref="B78:B87"/>
    <mergeCell ref="E78:E86"/>
    <mergeCell ref="H87:I87"/>
    <mergeCell ref="F63:M63"/>
    <mergeCell ref="A65:N65"/>
    <mergeCell ref="J67:N67"/>
    <mergeCell ref="A68:A77"/>
    <mergeCell ref="B68:B77"/>
    <mergeCell ref="E68:E76"/>
    <mergeCell ref="J68:N68"/>
    <mergeCell ref="J69:N69"/>
    <mergeCell ref="J70:N71"/>
  </mergeCells>
  <pageMargins left="0.25" right="0.25" top="0.75" bottom="0.75" header="0.3" footer="0.3"/>
  <pageSetup orientation="landscape" r:id="rId1"/>
  <ignoredErrors>
    <ignoredError sqref="G77 G87 G97 G10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8"/>
  <sheetViews>
    <sheetView showGridLines="0" zoomScaleNormal="100" workbookViewId="0">
      <selection activeCell="B3" sqref="B3:J3"/>
    </sheetView>
  </sheetViews>
  <sheetFormatPr defaultColWidth="0" defaultRowHeight="15" zeroHeight="1" x14ac:dyDescent="0.25"/>
  <cols>
    <col min="1" max="1" width="9.140625" style="285" customWidth="1"/>
    <col min="2" max="2" width="23.42578125" style="284" customWidth="1"/>
    <col min="3" max="3" width="9.5703125" style="284" customWidth="1"/>
    <col min="4" max="4" width="16.5703125" style="284" customWidth="1"/>
    <col min="5" max="5" width="15.140625" style="284" customWidth="1"/>
    <col min="6" max="6" width="16.42578125" style="284" customWidth="1"/>
    <col min="7" max="7" width="9" style="284" customWidth="1"/>
    <col min="8" max="8" width="14" style="284" customWidth="1"/>
    <col min="9" max="9" width="13.85546875" style="284" customWidth="1"/>
    <col min="10" max="11" width="13.42578125" style="284" customWidth="1"/>
    <col min="12" max="12" width="24.28515625" style="284" hidden="1" customWidth="1"/>
    <col min="13" max="16384" width="9.140625" style="285" hidden="1"/>
  </cols>
  <sheetData>
    <row r="1" spans="2:12" x14ac:dyDescent="0.25"/>
    <row r="2" spans="2:12" ht="15.75" thickBot="1" x14ac:dyDescent="0.3"/>
    <row r="3" spans="2:12" ht="21.75" thickBot="1" x14ac:dyDescent="0.3">
      <c r="B3" s="542" t="s">
        <v>295</v>
      </c>
      <c r="C3" s="543"/>
      <c r="D3" s="543"/>
      <c r="E3" s="543"/>
      <c r="F3" s="543"/>
      <c r="G3" s="543"/>
      <c r="H3" s="543"/>
      <c r="I3" s="543"/>
      <c r="J3" s="544"/>
    </row>
    <row r="4" spans="2:12" ht="15.75" customHeight="1" thickBot="1" x14ac:dyDescent="0.3">
      <c r="B4" s="545" t="s">
        <v>109</v>
      </c>
      <c r="C4" s="546"/>
      <c r="D4" s="546"/>
      <c r="E4" s="546"/>
      <c r="F4" s="546"/>
      <c r="G4" s="546"/>
      <c r="H4" s="547"/>
      <c r="I4" s="271"/>
      <c r="J4" s="272"/>
    </row>
    <row r="5" spans="2:12" ht="66" customHeight="1" x14ac:dyDescent="0.25">
      <c r="B5" s="263" t="s">
        <v>300</v>
      </c>
      <c r="C5" s="264" t="s">
        <v>303</v>
      </c>
      <c r="D5" s="265" t="s">
        <v>311</v>
      </c>
      <c r="E5" s="266" t="s">
        <v>301</v>
      </c>
      <c r="F5" s="267" t="s">
        <v>304</v>
      </c>
      <c r="G5" s="268" t="s">
        <v>302</v>
      </c>
      <c r="H5" s="269" t="s">
        <v>305</v>
      </c>
      <c r="I5" s="270" t="s">
        <v>306</v>
      </c>
      <c r="J5" s="270" t="s">
        <v>307</v>
      </c>
    </row>
    <row r="6" spans="2:12" ht="15" customHeight="1" x14ac:dyDescent="0.25">
      <c r="B6" s="273" t="s">
        <v>283</v>
      </c>
      <c r="C6" s="274">
        <v>0.26</v>
      </c>
      <c r="D6" s="275">
        <f>ROUND(C6/0.38,2)</f>
        <v>0.68</v>
      </c>
      <c r="E6" s="276">
        <v>0.5</v>
      </c>
      <c r="F6" s="277">
        <f>E6-D6</f>
        <v>-0.18000000000000005</v>
      </c>
      <c r="G6" s="278">
        <v>50</v>
      </c>
      <c r="H6" s="279">
        <f>F6*G6</f>
        <v>-9.0000000000000018</v>
      </c>
      <c r="I6" s="280">
        <f>C6*G6</f>
        <v>13</v>
      </c>
      <c r="J6" s="280">
        <f>E6*G6</f>
        <v>25</v>
      </c>
      <c r="K6" s="286"/>
      <c r="L6" s="287"/>
    </row>
    <row r="7" spans="2:12" ht="15" customHeight="1" x14ac:dyDescent="0.25">
      <c r="B7" s="273" t="s">
        <v>284</v>
      </c>
      <c r="C7" s="274">
        <v>0.26</v>
      </c>
      <c r="D7" s="275">
        <f>ROUND(C7/0.38,2)</f>
        <v>0.68</v>
      </c>
      <c r="E7" s="274">
        <v>0.3</v>
      </c>
      <c r="F7" s="277">
        <f t="shared" ref="F7:F28" si="0">E7-D7</f>
        <v>-0.38000000000000006</v>
      </c>
      <c r="G7" s="278">
        <v>350</v>
      </c>
      <c r="H7" s="279">
        <f t="shared" ref="H7:H28" si="1">F7*G7</f>
        <v>-133.00000000000003</v>
      </c>
      <c r="I7" s="280">
        <f>C7*G7</f>
        <v>91</v>
      </c>
      <c r="J7" s="280">
        <f t="shared" ref="J7:J28" si="2">E7*G7</f>
        <v>105</v>
      </c>
      <c r="K7" s="288"/>
      <c r="L7" s="288"/>
    </row>
    <row r="8" spans="2:12" ht="15" customHeight="1" x14ac:dyDescent="0.25">
      <c r="B8" s="273" t="s">
        <v>285</v>
      </c>
      <c r="C8" s="274">
        <v>0.35</v>
      </c>
      <c r="D8" s="275">
        <f t="shared" ref="D8:D28" si="3">ROUND(C8/0.38,2)</f>
        <v>0.92</v>
      </c>
      <c r="E8" s="274">
        <v>0.5</v>
      </c>
      <c r="F8" s="277">
        <f t="shared" si="0"/>
        <v>-0.42000000000000004</v>
      </c>
      <c r="G8" s="278">
        <v>100</v>
      </c>
      <c r="H8" s="279">
        <f t="shared" si="1"/>
        <v>-42.000000000000007</v>
      </c>
      <c r="I8" s="280">
        <f t="shared" ref="I8:I28" si="4">C8*G8</f>
        <v>35</v>
      </c>
      <c r="J8" s="280">
        <f t="shared" si="2"/>
        <v>50</v>
      </c>
      <c r="K8" s="289"/>
      <c r="L8" s="290"/>
    </row>
    <row r="9" spans="2:12" ht="15" customHeight="1" x14ac:dyDescent="0.25">
      <c r="B9" s="273" t="s">
        <v>286</v>
      </c>
      <c r="C9" s="274">
        <v>0.89</v>
      </c>
      <c r="D9" s="275">
        <f t="shared" si="3"/>
        <v>2.34</v>
      </c>
      <c r="E9" s="274">
        <v>1.5</v>
      </c>
      <c r="F9" s="277">
        <f t="shared" si="0"/>
        <v>-0.83999999999999986</v>
      </c>
      <c r="G9" s="278">
        <v>30</v>
      </c>
      <c r="H9" s="279">
        <f t="shared" si="1"/>
        <v>-25.199999999999996</v>
      </c>
      <c r="I9" s="280">
        <f t="shared" si="4"/>
        <v>26.7</v>
      </c>
      <c r="J9" s="280">
        <f t="shared" si="2"/>
        <v>45</v>
      </c>
      <c r="K9" s="289"/>
      <c r="L9" s="290"/>
    </row>
    <row r="10" spans="2:12" ht="15" customHeight="1" x14ac:dyDescent="0.25">
      <c r="B10" s="273" t="s">
        <v>287</v>
      </c>
      <c r="C10" s="274">
        <v>0.88</v>
      </c>
      <c r="D10" s="275">
        <f t="shared" si="3"/>
        <v>2.3199999999999998</v>
      </c>
      <c r="E10" s="274">
        <v>1</v>
      </c>
      <c r="F10" s="277">
        <f t="shared" si="0"/>
        <v>-1.3199999999999998</v>
      </c>
      <c r="G10" s="278">
        <v>20</v>
      </c>
      <c r="H10" s="279">
        <f t="shared" si="1"/>
        <v>-26.4</v>
      </c>
      <c r="I10" s="280">
        <f t="shared" si="4"/>
        <v>17.600000000000001</v>
      </c>
      <c r="J10" s="280">
        <f t="shared" si="2"/>
        <v>20</v>
      </c>
      <c r="K10" s="289"/>
      <c r="L10" s="291"/>
    </row>
    <row r="11" spans="2:12" ht="15" customHeight="1" x14ac:dyDescent="0.25">
      <c r="B11" s="273" t="s">
        <v>288</v>
      </c>
      <c r="C11" s="281">
        <v>0.5</v>
      </c>
      <c r="D11" s="275">
        <f t="shared" si="3"/>
        <v>1.32</v>
      </c>
      <c r="E11" s="274">
        <v>0.5</v>
      </c>
      <c r="F11" s="277">
        <f t="shared" si="0"/>
        <v>-0.82000000000000006</v>
      </c>
      <c r="G11" s="278">
        <v>50</v>
      </c>
      <c r="H11" s="279">
        <f t="shared" si="1"/>
        <v>-41</v>
      </c>
      <c r="I11" s="280">
        <f t="shared" si="4"/>
        <v>25</v>
      </c>
      <c r="J11" s="280">
        <f t="shared" si="2"/>
        <v>25</v>
      </c>
      <c r="K11" s="289"/>
      <c r="L11" s="290"/>
    </row>
    <row r="12" spans="2:12" ht="15" customHeight="1" x14ac:dyDescent="0.25">
      <c r="B12" s="273" t="s">
        <v>289</v>
      </c>
      <c r="C12" s="281">
        <v>0.35</v>
      </c>
      <c r="D12" s="275">
        <f t="shared" si="3"/>
        <v>0.92</v>
      </c>
      <c r="E12" s="274">
        <v>1</v>
      </c>
      <c r="F12" s="277">
        <f t="shared" si="0"/>
        <v>7.999999999999996E-2</v>
      </c>
      <c r="G12" s="278">
        <v>40</v>
      </c>
      <c r="H12" s="279">
        <f t="shared" si="1"/>
        <v>3.1999999999999984</v>
      </c>
      <c r="I12" s="280">
        <f t="shared" si="4"/>
        <v>14</v>
      </c>
      <c r="J12" s="280">
        <f t="shared" si="2"/>
        <v>40</v>
      </c>
      <c r="K12" s="292"/>
      <c r="L12" s="293"/>
    </row>
    <row r="13" spans="2:12" ht="15" customHeight="1" x14ac:dyDescent="0.25">
      <c r="B13" s="273" t="s">
        <v>290</v>
      </c>
      <c r="C13" s="281">
        <v>1.63</v>
      </c>
      <c r="D13" s="275">
        <f t="shared" si="3"/>
        <v>4.29</v>
      </c>
      <c r="E13" s="274">
        <v>3.4</v>
      </c>
      <c r="F13" s="277">
        <f t="shared" si="0"/>
        <v>-0.89000000000000012</v>
      </c>
      <c r="G13" s="278">
        <v>25</v>
      </c>
      <c r="H13" s="279">
        <f t="shared" si="1"/>
        <v>-22.250000000000004</v>
      </c>
      <c r="I13" s="280">
        <f t="shared" si="4"/>
        <v>40.75</v>
      </c>
      <c r="J13" s="280">
        <f t="shared" si="2"/>
        <v>85</v>
      </c>
      <c r="K13" s="288"/>
      <c r="L13" s="294"/>
    </row>
    <row r="14" spans="2:12" x14ac:dyDescent="0.25">
      <c r="B14" s="273" t="s">
        <v>291</v>
      </c>
      <c r="C14" s="281">
        <v>0.3</v>
      </c>
      <c r="D14" s="275">
        <f t="shared" si="3"/>
        <v>0.79</v>
      </c>
      <c r="E14" s="274">
        <v>0.5</v>
      </c>
      <c r="F14" s="277">
        <f t="shared" si="0"/>
        <v>-0.29000000000000004</v>
      </c>
      <c r="G14" s="278">
        <v>125</v>
      </c>
      <c r="H14" s="279">
        <f t="shared" si="1"/>
        <v>-36.250000000000007</v>
      </c>
      <c r="I14" s="280">
        <f t="shared" si="4"/>
        <v>37.5</v>
      </c>
      <c r="J14" s="280">
        <f t="shared" si="2"/>
        <v>62.5</v>
      </c>
      <c r="K14" s="295"/>
      <c r="L14" s="296"/>
    </row>
    <row r="15" spans="2:12" x14ac:dyDescent="0.25">
      <c r="B15" s="273" t="s">
        <v>292</v>
      </c>
      <c r="C15" s="281">
        <v>0.65</v>
      </c>
      <c r="D15" s="275">
        <f t="shared" si="3"/>
        <v>1.71</v>
      </c>
      <c r="E15" s="274">
        <v>0.75</v>
      </c>
      <c r="F15" s="277">
        <f t="shared" si="0"/>
        <v>-0.96</v>
      </c>
      <c r="G15" s="278">
        <v>65</v>
      </c>
      <c r="H15" s="279">
        <f t="shared" si="1"/>
        <v>-62.4</v>
      </c>
      <c r="I15" s="280">
        <f t="shared" si="4"/>
        <v>42.25</v>
      </c>
      <c r="J15" s="280">
        <f t="shared" si="2"/>
        <v>48.75</v>
      </c>
      <c r="K15" s="288"/>
      <c r="L15" s="297"/>
    </row>
    <row r="16" spans="2:12" x14ac:dyDescent="0.25">
      <c r="B16" s="273" t="s">
        <v>293</v>
      </c>
      <c r="C16" s="281">
        <v>0.18</v>
      </c>
      <c r="D16" s="275">
        <f t="shared" si="3"/>
        <v>0.47</v>
      </c>
      <c r="E16" s="274">
        <v>0.25</v>
      </c>
      <c r="F16" s="277">
        <f t="shared" si="0"/>
        <v>-0.21999999999999997</v>
      </c>
      <c r="G16" s="278">
        <v>40</v>
      </c>
      <c r="H16" s="279">
        <f t="shared" si="1"/>
        <v>-8.7999999999999989</v>
      </c>
      <c r="I16" s="280">
        <f t="shared" si="4"/>
        <v>7.1999999999999993</v>
      </c>
      <c r="J16" s="280">
        <f t="shared" si="2"/>
        <v>10</v>
      </c>
    </row>
    <row r="17" spans="2:12" x14ac:dyDescent="0.25">
      <c r="B17" s="273" t="s">
        <v>294</v>
      </c>
      <c r="C17" s="281">
        <v>0.91</v>
      </c>
      <c r="D17" s="275">
        <f t="shared" si="3"/>
        <v>2.39</v>
      </c>
      <c r="E17" s="274">
        <v>1</v>
      </c>
      <c r="F17" s="277">
        <f t="shared" si="0"/>
        <v>-1.3900000000000001</v>
      </c>
      <c r="G17" s="278">
        <v>25</v>
      </c>
      <c r="H17" s="279">
        <f t="shared" si="1"/>
        <v>-34.75</v>
      </c>
      <c r="I17" s="280">
        <f t="shared" si="4"/>
        <v>22.75</v>
      </c>
      <c r="J17" s="280">
        <f t="shared" si="2"/>
        <v>25</v>
      </c>
    </row>
    <row r="18" spans="2:12" x14ac:dyDescent="0.25">
      <c r="B18" s="273"/>
      <c r="C18" s="281"/>
      <c r="D18" s="275">
        <f t="shared" si="3"/>
        <v>0</v>
      </c>
      <c r="E18" s="274"/>
      <c r="F18" s="277">
        <f t="shared" si="0"/>
        <v>0</v>
      </c>
      <c r="G18" s="278"/>
      <c r="H18" s="279">
        <f t="shared" si="1"/>
        <v>0</v>
      </c>
      <c r="I18" s="280">
        <f t="shared" si="4"/>
        <v>0</v>
      </c>
      <c r="J18" s="280">
        <f t="shared" si="2"/>
        <v>0</v>
      </c>
    </row>
    <row r="19" spans="2:12" x14ac:dyDescent="0.25">
      <c r="B19" s="273"/>
      <c r="C19" s="281"/>
      <c r="D19" s="275">
        <f t="shared" si="3"/>
        <v>0</v>
      </c>
      <c r="E19" s="274"/>
      <c r="F19" s="277">
        <f t="shared" si="0"/>
        <v>0</v>
      </c>
      <c r="G19" s="278"/>
      <c r="H19" s="279">
        <f t="shared" si="1"/>
        <v>0</v>
      </c>
      <c r="I19" s="280">
        <f t="shared" si="4"/>
        <v>0</v>
      </c>
      <c r="J19" s="280">
        <f t="shared" si="2"/>
        <v>0</v>
      </c>
    </row>
    <row r="20" spans="2:12" x14ac:dyDescent="0.25">
      <c r="B20" s="273"/>
      <c r="C20" s="281"/>
      <c r="D20" s="275">
        <f t="shared" si="3"/>
        <v>0</v>
      </c>
      <c r="E20" s="274"/>
      <c r="F20" s="277">
        <f t="shared" si="0"/>
        <v>0</v>
      </c>
      <c r="G20" s="278"/>
      <c r="H20" s="279">
        <f t="shared" si="1"/>
        <v>0</v>
      </c>
      <c r="I20" s="280">
        <f t="shared" si="4"/>
        <v>0</v>
      </c>
      <c r="J20" s="280">
        <f t="shared" si="2"/>
        <v>0</v>
      </c>
    </row>
    <row r="21" spans="2:12" x14ac:dyDescent="0.25">
      <c r="B21" s="273"/>
      <c r="C21" s="281"/>
      <c r="D21" s="275">
        <f t="shared" si="3"/>
        <v>0</v>
      </c>
      <c r="E21" s="274"/>
      <c r="F21" s="277">
        <f t="shared" si="0"/>
        <v>0</v>
      </c>
      <c r="G21" s="278"/>
      <c r="H21" s="279">
        <f t="shared" si="1"/>
        <v>0</v>
      </c>
      <c r="I21" s="280">
        <f t="shared" si="4"/>
        <v>0</v>
      </c>
      <c r="J21" s="280">
        <f t="shared" si="2"/>
        <v>0</v>
      </c>
    </row>
    <row r="22" spans="2:12" x14ac:dyDescent="0.25">
      <c r="B22" s="273"/>
      <c r="C22" s="281"/>
      <c r="D22" s="275">
        <f t="shared" si="3"/>
        <v>0</v>
      </c>
      <c r="E22" s="274"/>
      <c r="F22" s="277">
        <f t="shared" si="0"/>
        <v>0</v>
      </c>
      <c r="G22" s="278"/>
      <c r="H22" s="279">
        <f t="shared" si="1"/>
        <v>0</v>
      </c>
      <c r="I22" s="280">
        <f t="shared" si="4"/>
        <v>0</v>
      </c>
      <c r="J22" s="280">
        <f t="shared" si="2"/>
        <v>0</v>
      </c>
    </row>
    <row r="23" spans="2:12" x14ac:dyDescent="0.25">
      <c r="B23" s="273"/>
      <c r="C23" s="281"/>
      <c r="D23" s="275">
        <f t="shared" si="3"/>
        <v>0</v>
      </c>
      <c r="E23" s="274"/>
      <c r="F23" s="277">
        <f t="shared" si="0"/>
        <v>0</v>
      </c>
      <c r="G23" s="278"/>
      <c r="H23" s="279">
        <f t="shared" si="1"/>
        <v>0</v>
      </c>
      <c r="I23" s="280">
        <f t="shared" si="4"/>
        <v>0</v>
      </c>
      <c r="J23" s="280">
        <f t="shared" si="2"/>
        <v>0</v>
      </c>
    </row>
    <row r="24" spans="2:12" x14ac:dyDescent="0.25">
      <c r="B24" s="273"/>
      <c r="C24" s="281"/>
      <c r="D24" s="275">
        <f t="shared" si="3"/>
        <v>0</v>
      </c>
      <c r="E24" s="274"/>
      <c r="F24" s="277">
        <f t="shared" si="0"/>
        <v>0</v>
      </c>
      <c r="G24" s="278"/>
      <c r="H24" s="279">
        <f t="shared" si="1"/>
        <v>0</v>
      </c>
      <c r="I24" s="280">
        <f t="shared" si="4"/>
        <v>0</v>
      </c>
      <c r="J24" s="280">
        <f t="shared" si="2"/>
        <v>0</v>
      </c>
    </row>
    <row r="25" spans="2:12" x14ac:dyDescent="0.25">
      <c r="B25" s="273"/>
      <c r="C25" s="281"/>
      <c r="D25" s="275">
        <f t="shared" si="3"/>
        <v>0</v>
      </c>
      <c r="E25" s="274"/>
      <c r="F25" s="277">
        <f t="shared" si="0"/>
        <v>0</v>
      </c>
      <c r="G25" s="278"/>
      <c r="H25" s="279">
        <f t="shared" si="1"/>
        <v>0</v>
      </c>
      <c r="I25" s="280">
        <f t="shared" si="4"/>
        <v>0</v>
      </c>
      <c r="J25" s="280">
        <f t="shared" si="2"/>
        <v>0</v>
      </c>
    </row>
    <row r="26" spans="2:12" x14ac:dyDescent="0.25">
      <c r="B26" s="273"/>
      <c r="C26" s="281"/>
      <c r="D26" s="275">
        <f t="shared" si="3"/>
        <v>0</v>
      </c>
      <c r="E26" s="274"/>
      <c r="F26" s="277">
        <f t="shared" si="0"/>
        <v>0</v>
      </c>
      <c r="G26" s="278"/>
      <c r="H26" s="279">
        <f t="shared" si="1"/>
        <v>0</v>
      </c>
      <c r="I26" s="280">
        <f t="shared" si="4"/>
        <v>0</v>
      </c>
      <c r="J26" s="280">
        <f t="shared" si="2"/>
        <v>0</v>
      </c>
    </row>
    <row r="27" spans="2:12" x14ac:dyDescent="0.25">
      <c r="B27" s="273"/>
      <c r="C27" s="281"/>
      <c r="D27" s="275">
        <f t="shared" si="3"/>
        <v>0</v>
      </c>
      <c r="E27" s="274"/>
      <c r="F27" s="277">
        <f t="shared" si="0"/>
        <v>0</v>
      </c>
      <c r="G27" s="278"/>
      <c r="H27" s="279">
        <f t="shared" si="1"/>
        <v>0</v>
      </c>
      <c r="I27" s="280">
        <f t="shared" si="4"/>
        <v>0</v>
      </c>
      <c r="J27" s="280">
        <f t="shared" si="2"/>
        <v>0</v>
      </c>
    </row>
    <row r="28" spans="2:12" ht="15.75" thickBot="1" x14ac:dyDescent="0.3">
      <c r="B28" s="273"/>
      <c r="C28" s="281"/>
      <c r="D28" s="275">
        <f t="shared" si="3"/>
        <v>0</v>
      </c>
      <c r="E28" s="274"/>
      <c r="F28" s="277">
        <f t="shared" si="0"/>
        <v>0</v>
      </c>
      <c r="G28" s="278"/>
      <c r="H28" s="279">
        <f t="shared" si="1"/>
        <v>0</v>
      </c>
      <c r="I28" s="282">
        <f t="shared" si="4"/>
        <v>0</v>
      </c>
      <c r="J28" s="282">
        <f t="shared" si="2"/>
        <v>0</v>
      </c>
    </row>
    <row r="29" spans="2:12" ht="21.75" thickBot="1" x14ac:dyDescent="0.4">
      <c r="B29" s="548"/>
      <c r="C29" s="549"/>
      <c r="D29" s="549"/>
      <c r="E29" s="549"/>
      <c r="F29" s="549"/>
      <c r="G29" s="549"/>
      <c r="H29" s="283">
        <f>SUM(H6:H28)</f>
        <v>-437.85</v>
      </c>
      <c r="I29" s="324">
        <f>SUM(I6:I28)</f>
        <v>372.74999999999994</v>
      </c>
      <c r="J29" s="324">
        <f>SUM(J6:J28)</f>
        <v>541.25</v>
      </c>
    </row>
    <row r="30" spans="2:12" ht="15.75" customHeight="1" x14ac:dyDescent="0.25">
      <c r="B30" s="550"/>
      <c r="C30" s="551"/>
      <c r="D30" s="551"/>
      <c r="E30" s="551"/>
      <c r="F30" s="551"/>
      <c r="G30" s="551"/>
      <c r="H30" s="551"/>
      <c r="I30" s="551"/>
      <c r="J30" s="551"/>
    </row>
    <row r="31" spans="2:12" s="302" customFormat="1" ht="44.25" customHeight="1" x14ac:dyDescent="0.25">
      <c r="B31" s="298"/>
      <c r="C31" s="299"/>
      <c r="D31" s="300"/>
      <c r="E31" s="301"/>
      <c r="F31" s="285"/>
      <c r="G31" s="285"/>
      <c r="H31" s="285"/>
      <c r="I31" s="298"/>
      <c r="J31" s="298"/>
      <c r="K31" s="288"/>
      <c r="L31" s="288"/>
    </row>
    <row r="32" spans="2:12" s="302" customFormat="1" hidden="1" x14ac:dyDescent="0.25">
      <c r="B32" s="303"/>
      <c r="C32" s="304"/>
      <c r="D32" s="305"/>
      <c r="E32" s="306"/>
      <c r="F32" s="285"/>
      <c r="G32" s="285"/>
      <c r="H32" s="285"/>
      <c r="I32" s="307"/>
      <c r="J32" s="307"/>
      <c r="K32" s="288"/>
      <c r="L32" s="288"/>
    </row>
    <row r="33" spans="2:12" s="302" customFormat="1" hidden="1" x14ac:dyDescent="0.25">
      <c r="B33" s="303"/>
      <c r="C33" s="304"/>
      <c r="D33" s="305"/>
      <c r="E33" s="306"/>
      <c r="F33" s="285"/>
      <c r="G33" s="285"/>
      <c r="H33" s="285"/>
      <c r="I33" s="307"/>
      <c r="J33" s="307"/>
      <c r="K33" s="288"/>
      <c r="L33" s="288"/>
    </row>
    <row r="34" spans="2:12" s="302" customFormat="1" hidden="1" x14ac:dyDescent="0.25">
      <c r="B34" s="303"/>
      <c r="C34" s="304"/>
      <c r="D34" s="305"/>
      <c r="E34" s="306"/>
      <c r="F34" s="285"/>
      <c r="G34" s="285"/>
      <c r="H34" s="285"/>
      <c r="I34" s="307"/>
      <c r="J34" s="307"/>
      <c r="K34" s="288"/>
      <c r="L34" s="288"/>
    </row>
    <row r="35" spans="2:12" s="302" customFormat="1" hidden="1" x14ac:dyDescent="0.25">
      <c r="B35" s="303"/>
      <c r="C35" s="304"/>
      <c r="D35" s="305"/>
      <c r="E35" s="306"/>
      <c r="F35" s="285"/>
      <c r="G35" s="285"/>
      <c r="H35" s="285"/>
      <c r="I35" s="307"/>
      <c r="J35" s="307"/>
      <c r="K35" s="288"/>
      <c r="L35" s="288"/>
    </row>
    <row r="36" spans="2:12" s="302" customFormat="1" hidden="1" x14ac:dyDescent="0.25">
      <c r="B36" s="303"/>
      <c r="C36" s="304"/>
      <c r="D36" s="305"/>
      <c r="E36" s="306"/>
      <c r="F36" s="285"/>
      <c r="G36" s="285"/>
      <c r="H36" s="285"/>
      <c r="I36" s="307"/>
      <c r="J36" s="307"/>
      <c r="K36" s="288"/>
      <c r="L36" s="288"/>
    </row>
    <row r="37" spans="2:12" s="302" customFormat="1" hidden="1" x14ac:dyDescent="0.25">
      <c r="B37" s="303"/>
      <c r="C37" s="304"/>
      <c r="D37" s="305"/>
      <c r="E37" s="306"/>
      <c r="F37" s="285"/>
      <c r="G37" s="285"/>
      <c r="H37" s="285"/>
      <c r="I37" s="307"/>
      <c r="J37" s="307"/>
      <c r="K37" s="288"/>
      <c r="L37" s="288"/>
    </row>
    <row r="38" spans="2:12" s="302" customFormat="1" hidden="1" x14ac:dyDescent="0.25">
      <c r="B38" s="303"/>
      <c r="C38" s="304"/>
      <c r="D38" s="305"/>
      <c r="E38" s="306"/>
      <c r="F38" s="285"/>
      <c r="G38" s="285"/>
      <c r="H38" s="285"/>
      <c r="I38" s="307"/>
      <c r="J38" s="307"/>
      <c r="K38" s="288"/>
      <c r="L38" s="288"/>
    </row>
    <row r="39" spans="2:12" s="302" customFormat="1" hidden="1" x14ac:dyDescent="0.25">
      <c r="B39" s="303"/>
      <c r="C39" s="304"/>
      <c r="D39" s="305"/>
      <c r="E39" s="306"/>
      <c r="F39" s="285"/>
      <c r="G39" s="285"/>
      <c r="H39" s="285"/>
      <c r="I39" s="307"/>
      <c r="J39" s="307"/>
      <c r="K39" s="288"/>
      <c r="L39" s="288"/>
    </row>
    <row r="40" spans="2:12" s="302" customFormat="1" hidden="1" x14ac:dyDescent="0.25">
      <c r="B40" s="303"/>
      <c r="C40" s="304"/>
      <c r="D40" s="305"/>
      <c r="E40" s="306"/>
      <c r="F40" s="285"/>
      <c r="G40" s="285"/>
      <c r="H40" s="285"/>
      <c r="I40" s="307"/>
      <c r="J40" s="307"/>
      <c r="K40" s="288"/>
      <c r="L40" s="288"/>
    </row>
    <row r="41" spans="2:12" s="302" customFormat="1" hidden="1" x14ac:dyDescent="0.25">
      <c r="B41" s="303"/>
      <c r="C41" s="304"/>
      <c r="D41" s="305"/>
      <c r="E41" s="306"/>
      <c r="F41" s="285"/>
      <c r="G41" s="285"/>
      <c r="H41" s="285"/>
      <c r="I41" s="307"/>
      <c r="J41" s="307"/>
      <c r="K41" s="288"/>
      <c r="L41" s="288"/>
    </row>
    <row r="42" spans="2:12" s="302" customFormat="1" hidden="1" x14ac:dyDescent="0.25">
      <c r="B42" s="303"/>
      <c r="C42" s="304"/>
      <c r="D42" s="305"/>
      <c r="E42" s="306"/>
      <c r="F42" s="285"/>
      <c r="G42" s="285"/>
      <c r="H42" s="285"/>
      <c r="I42" s="307"/>
      <c r="J42" s="307"/>
      <c r="K42" s="288"/>
      <c r="L42" s="288"/>
    </row>
    <row r="43" spans="2:12" s="302" customFormat="1" hidden="1" x14ac:dyDescent="0.25">
      <c r="B43" s="303"/>
      <c r="C43" s="304"/>
      <c r="D43" s="305"/>
      <c r="E43" s="306"/>
      <c r="F43" s="285"/>
      <c r="G43" s="285"/>
      <c r="H43" s="285"/>
      <c r="I43" s="307"/>
      <c r="J43" s="307"/>
      <c r="K43" s="288"/>
      <c r="L43" s="288"/>
    </row>
    <row r="44" spans="2:12" s="302" customFormat="1" hidden="1" x14ac:dyDescent="0.25">
      <c r="B44" s="303"/>
      <c r="C44" s="304"/>
      <c r="D44" s="305"/>
      <c r="E44" s="306"/>
      <c r="F44" s="285"/>
      <c r="G44" s="285"/>
      <c r="H44" s="285"/>
      <c r="I44" s="307"/>
      <c r="J44" s="307"/>
      <c r="K44" s="288"/>
      <c r="L44" s="288"/>
    </row>
    <row r="45" spans="2:12" s="302" customFormat="1" hidden="1" x14ac:dyDescent="0.25">
      <c r="B45" s="303"/>
      <c r="C45" s="304"/>
      <c r="D45" s="305"/>
      <c r="E45" s="306"/>
      <c r="F45" s="285"/>
      <c r="G45" s="285"/>
      <c r="H45" s="285"/>
      <c r="I45" s="307"/>
      <c r="J45" s="307"/>
      <c r="K45" s="288"/>
      <c r="L45" s="288"/>
    </row>
    <row r="46" spans="2:12" s="302" customFormat="1" hidden="1" x14ac:dyDescent="0.25">
      <c r="B46" s="303"/>
      <c r="C46" s="304"/>
      <c r="D46" s="305"/>
      <c r="E46" s="306"/>
      <c r="F46" s="285"/>
      <c r="G46" s="285"/>
      <c r="H46" s="285"/>
      <c r="I46" s="307"/>
      <c r="J46" s="307"/>
      <c r="K46" s="288"/>
      <c r="L46" s="288"/>
    </row>
    <row r="47" spans="2:12" s="302" customFormat="1" hidden="1" x14ac:dyDescent="0.25">
      <c r="B47" s="552"/>
      <c r="C47" s="552"/>
      <c r="D47" s="552"/>
      <c r="E47" s="552"/>
      <c r="F47" s="552"/>
      <c r="G47" s="552"/>
      <c r="H47" s="552"/>
      <c r="I47" s="304"/>
      <c r="J47" s="304"/>
      <c r="K47" s="288"/>
      <c r="L47" s="288"/>
    </row>
    <row r="48" spans="2:12" hidden="1" x14ac:dyDescent="0.25">
      <c r="B48" s="308"/>
    </row>
  </sheetData>
  <sheetProtection sheet="1" objects="1" scenarios="1" selectLockedCells="1"/>
  <mergeCells count="5">
    <mergeCell ref="B3:J3"/>
    <mergeCell ref="B4:H4"/>
    <mergeCell ref="B29:G29"/>
    <mergeCell ref="B30:J30"/>
    <mergeCell ref="B47:H47"/>
  </mergeCells>
  <conditionalFormatting sqref="F5:F28 H5:H29">
    <cfRule type="cellIs" dxfId="9" priority="4" operator="lessThan">
      <formula>0</formula>
    </cfRule>
    <cfRule type="cellIs" dxfId="8" priority="5" operator="greaterThan">
      <formula>0</formula>
    </cfRule>
  </conditionalFormatting>
  <conditionalFormatting sqref="F5:F28">
    <cfRule type="cellIs" dxfId="7" priority="3" operator="greaterThan">
      <formula>-0.01</formula>
    </cfRule>
  </conditionalFormatting>
  <conditionalFormatting sqref="H6:H29">
    <cfRule type="cellIs" dxfId="6" priority="1" operator="lessThan">
      <formula>0</formula>
    </cfRule>
    <cfRule type="cellIs" dxfId="5" priority="2" operator="greaterThan">
      <formula>-0.01</formula>
    </cfRule>
  </conditionalFormatting>
  <pageMargins left="0.7" right="0.7" top="0.25" bottom="0.25" header="0.3" footer="0.3"/>
  <pageSetup scale="8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0"/>
  <sheetViews>
    <sheetView showGridLines="0" zoomScaleNormal="100" workbookViewId="0">
      <selection activeCell="B31" sqref="B31:J32"/>
    </sheetView>
  </sheetViews>
  <sheetFormatPr defaultColWidth="0" defaultRowHeight="15" zeroHeight="1" x14ac:dyDescent="0.25"/>
  <cols>
    <col min="1" max="1" width="9.140625" style="96" customWidth="1"/>
    <col min="2" max="2" width="23.42578125" style="240" customWidth="1"/>
    <col min="3" max="3" width="9.5703125" style="240" customWidth="1"/>
    <col min="4" max="4" width="16.5703125" style="240" customWidth="1"/>
    <col min="5" max="5" width="15.140625" style="240" customWidth="1"/>
    <col min="6" max="6" width="16.42578125" style="240" customWidth="1"/>
    <col min="7" max="7" width="9" style="240" customWidth="1"/>
    <col min="8" max="8" width="14" style="240" customWidth="1"/>
    <col min="9" max="9" width="13.85546875" style="240" customWidth="1"/>
    <col min="10" max="10" width="13.42578125" style="240" customWidth="1"/>
    <col min="11" max="11" width="12" style="240" customWidth="1"/>
    <col min="12" max="12" width="24.28515625" style="240" hidden="1" customWidth="1"/>
    <col min="13" max="16384" width="9.140625" style="96" hidden="1"/>
  </cols>
  <sheetData>
    <row r="1" spans="2:12" x14ac:dyDescent="0.25"/>
    <row r="2" spans="2:12" ht="15.75" thickBot="1" x14ac:dyDescent="0.3"/>
    <row r="3" spans="2:12" ht="21.75" thickBot="1" x14ac:dyDescent="0.3">
      <c r="B3" s="553" t="s">
        <v>295</v>
      </c>
      <c r="C3" s="554"/>
      <c r="D3" s="554"/>
      <c r="E3" s="554"/>
      <c r="F3" s="554"/>
      <c r="G3" s="554"/>
      <c r="H3" s="554"/>
      <c r="I3" s="554"/>
      <c r="J3" s="555"/>
    </row>
    <row r="4" spans="2:12" ht="15.75" customHeight="1" thickBot="1" x14ac:dyDescent="0.3">
      <c r="B4" s="556" t="s">
        <v>109</v>
      </c>
      <c r="C4" s="557"/>
      <c r="D4" s="557"/>
      <c r="E4" s="557"/>
      <c r="F4" s="557"/>
      <c r="G4" s="557"/>
      <c r="H4" s="558"/>
      <c r="I4" s="309"/>
      <c r="J4" s="310"/>
    </row>
    <row r="5" spans="2:12" ht="66" customHeight="1" x14ac:dyDescent="0.25">
      <c r="B5" s="311" t="s">
        <v>300</v>
      </c>
      <c r="C5" s="312" t="s">
        <v>303</v>
      </c>
      <c r="D5" s="313" t="s">
        <v>311</v>
      </c>
      <c r="E5" s="314" t="s">
        <v>301</v>
      </c>
      <c r="F5" s="315" t="s">
        <v>304</v>
      </c>
      <c r="G5" s="316" t="s">
        <v>302</v>
      </c>
      <c r="H5" s="317" t="s">
        <v>305</v>
      </c>
      <c r="I5" s="318" t="s">
        <v>306</v>
      </c>
      <c r="J5" s="318" t="s">
        <v>307</v>
      </c>
    </row>
    <row r="6" spans="2:12" ht="15" customHeight="1" x14ac:dyDescent="0.25">
      <c r="B6" s="319"/>
      <c r="C6" s="320"/>
      <c r="D6" s="275">
        <f>ROUND(C6/0.38,2)</f>
        <v>0</v>
      </c>
      <c r="E6" s="321"/>
      <c r="F6" s="277">
        <f>E6-D6</f>
        <v>0</v>
      </c>
      <c r="G6" s="322"/>
      <c r="H6" s="279">
        <f>F6*G6</f>
        <v>0</v>
      </c>
      <c r="I6" s="280">
        <f>C6*G6</f>
        <v>0</v>
      </c>
      <c r="J6" s="280">
        <f>E6*G6</f>
        <v>0</v>
      </c>
      <c r="K6" s="241"/>
      <c r="L6" s="242"/>
    </row>
    <row r="7" spans="2:12" ht="15" customHeight="1" x14ac:dyDescent="0.25">
      <c r="B7" s="319"/>
      <c r="C7" s="320"/>
      <c r="D7" s="275">
        <f>ROUND(C7/0.38,2)</f>
        <v>0</v>
      </c>
      <c r="E7" s="320"/>
      <c r="F7" s="277">
        <f t="shared" ref="F7:F28" si="0">E7-D7</f>
        <v>0</v>
      </c>
      <c r="G7" s="322"/>
      <c r="H7" s="279">
        <f t="shared" ref="H7:H28" si="1">F7*G7</f>
        <v>0</v>
      </c>
      <c r="I7" s="280">
        <f>C7*G7</f>
        <v>0</v>
      </c>
      <c r="J7" s="280">
        <f t="shared" ref="J7:J28" si="2">E7*G7</f>
        <v>0</v>
      </c>
      <c r="K7" s="243"/>
      <c r="L7" s="243"/>
    </row>
    <row r="8" spans="2:12" ht="15" customHeight="1" x14ac:dyDescent="0.25">
      <c r="B8" s="319"/>
      <c r="C8" s="320"/>
      <c r="D8" s="275">
        <f t="shared" ref="D8:D28" si="3">ROUND(C8/0.38,2)</f>
        <v>0</v>
      </c>
      <c r="E8" s="320"/>
      <c r="F8" s="277">
        <f t="shared" si="0"/>
        <v>0</v>
      </c>
      <c r="G8" s="322"/>
      <c r="H8" s="279">
        <f t="shared" si="1"/>
        <v>0</v>
      </c>
      <c r="I8" s="280">
        <f t="shared" ref="I8:I28" si="4">C8*G8</f>
        <v>0</v>
      </c>
      <c r="J8" s="280">
        <f t="shared" si="2"/>
        <v>0</v>
      </c>
      <c r="K8" s="244"/>
      <c r="L8" s="245"/>
    </row>
    <row r="9" spans="2:12" ht="15" customHeight="1" x14ac:dyDescent="0.25">
      <c r="B9" s="319"/>
      <c r="C9" s="320"/>
      <c r="D9" s="275">
        <f t="shared" si="3"/>
        <v>0</v>
      </c>
      <c r="E9" s="320"/>
      <c r="F9" s="277">
        <f t="shared" si="0"/>
        <v>0</v>
      </c>
      <c r="G9" s="322"/>
      <c r="H9" s="279">
        <f t="shared" si="1"/>
        <v>0</v>
      </c>
      <c r="I9" s="280">
        <f t="shared" si="4"/>
        <v>0</v>
      </c>
      <c r="J9" s="280">
        <f t="shared" si="2"/>
        <v>0</v>
      </c>
      <c r="K9" s="244"/>
      <c r="L9" s="245"/>
    </row>
    <row r="10" spans="2:12" ht="15" customHeight="1" x14ac:dyDescent="0.25">
      <c r="B10" s="319"/>
      <c r="C10" s="320"/>
      <c r="D10" s="275">
        <f t="shared" si="3"/>
        <v>0</v>
      </c>
      <c r="E10" s="320"/>
      <c r="F10" s="277">
        <f t="shared" si="0"/>
        <v>0</v>
      </c>
      <c r="G10" s="322"/>
      <c r="H10" s="279">
        <f t="shared" si="1"/>
        <v>0</v>
      </c>
      <c r="I10" s="280">
        <f t="shared" si="4"/>
        <v>0</v>
      </c>
      <c r="J10" s="280">
        <f t="shared" si="2"/>
        <v>0</v>
      </c>
      <c r="K10" s="244"/>
      <c r="L10" s="246"/>
    </row>
    <row r="11" spans="2:12" ht="15" customHeight="1" x14ac:dyDescent="0.25">
      <c r="B11" s="319"/>
      <c r="C11" s="323"/>
      <c r="D11" s="275">
        <f t="shared" si="3"/>
        <v>0</v>
      </c>
      <c r="E11" s="320"/>
      <c r="F11" s="277">
        <f t="shared" si="0"/>
        <v>0</v>
      </c>
      <c r="G11" s="322"/>
      <c r="H11" s="279">
        <f t="shared" si="1"/>
        <v>0</v>
      </c>
      <c r="I11" s="280">
        <f t="shared" si="4"/>
        <v>0</v>
      </c>
      <c r="J11" s="280">
        <f t="shared" si="2"/>
        <v>0</v>
      </c>
      <c r="K11" s="244"/>
      <c r="L11" s="245"/>
    </row>
    <row r="12" spans="2:12" ht="15" customHeight="1" x14ac:dyDescent="0.25">
      <c r="B12" s="319"/>
      <c r="C12" s="323"/>
      <c r="D12" s="275">
        <f t="shared" si="3"/>
        <v>0</v>
      </c>
      <c r="E12" s="320"/>
      <c r="F12" s="277">
        <f t="shared" si="0"/>
        <v>0</v>
      </c>
      <c r="G12" s="322"/>
      <c r="H12" s="279">
        <f t="shared" si="1"/>
        <v>0</v>
      </c>
      <c r="I12" s="280">
        <f t="shared" si="4"/>
        <v>0</v>
      </c>
      <c r="J12" s="280">
        <f t="shared" si="2"/>
        <v>0</v>
      </c>
      <c r="K12" s="247"/>
      <c r="L12" s="248"/>
    </row>
    <row r="13" spans="2:12" ht="15" customHeight="1" x14ac:dyDescent="0.25">
      <c r="B13" s="319"/>
      <c r="C13" s="323"/>
      <c r="D13" s="275">
        <f t="shared" si="3"/>
        <v>0</v>
      </c>
      <c r="E13" s="320"/>
      <c r="F13" s="277">
        <f t="shared" si="0"/>
        <v>0</v>
      </c>
      <c r="G13" s="322"/>
      <c r="H13" s="279">
        <f t="shared" si="1"/>
        <v>0</v>
      </c>
      <c r="I13" s="280">
        <f t="shared" si="4"/>
        <v>0</v>
      </c>
      <c r="J13" s="280">
        <f t="shared" si="2"/>
        <v>0</v>
      </c>
      <c r="K13" s="243"/>
      <c r="L13" s="249"/>
    </row>
    <row r="14" spans="2:12" x14ac:dyDescent="0.25">
      <c r="B14" s="319"/>
      <c r="C14" s="323"/>
      <c r="D14" s="275">
        <f t="shared" si="3"/>
        <v>0</v>
      </c>
      <c r="E14" s="320"/>
      <c r="F14" s="277">
        <f t="shared" si="0"/>
        <v>0</v>
      </c>
      <c r="G14" s="322"/>
      <c r="H14" s="279">
        <f t="shared" si="1"/>
        <v>0</v>
      </c>
      <c r="I14" s="280">
        <f t="shared" si="4"/>
        <v>0</v>
      </c>
      <c r="J14" s="280">
        <f t="shared" si="2"/>
        <v>0</v>
      </c>
      <c r="K14" s="250"/>
      <c r="L14" s="251"/>
    </row>
    <row r="15" spans="2:12" x14ac:dyDescent="0.25">
      <c r="B15" s="319"/>
      <c r="C15" s="323"/>
      <c r="D15" s="275">
        <f t="shared" si="3"/>
        <v>0</v>
      </c>
      <c r="E15" s="320"/>
      <c r="F15" s="277">
        <f t="shared" si="0"/>
        <v>0</v>
      </c>
      <c r="G15" s="322"/>
      <c r="H15" s="279">
        <f t="shared" si="1"/>
        <v>0</v>
      </c>
      <c r="I15" s="280">
        <f t="shared" si="4"/>
        <v>0</v>
      </c>
      <c r="J15" s="280">
        <f t="shared" si="2"/>
        <v>0</v>
      </c>
      <c r="K15" s="243"/>
      <c r="L15" s="252"/>
    </row>
    <row r="16" spans="2:12" x14ac:dyDescent="0.25">
      <c r="B16" s="319"/>
      <c r="C16" s="323"/>
      <c r="D16" s="275">
        <f t="shared" si="3"/>
        <v>0</v>
      </c>
      <c r="E16" s="320"/>
      <c r="F16" s="277">
        <f t="shared" si="0"/>
        <v>0</v>
      </c>
      <c r="G16" s="322"/>
      <c r="H16" s="279">
        <f t="shared" si="1"/>
        <v>0</v>
      </c>
      <c r="I16" s="280">
        <f t="shared" si="4"/>
        <v>0</v>
      </c>
      <c r="J16" s="280">
        <f t="shared" si="2"/>
        <v>0</v>
      </c>
    </row>
    <row r="17" spans="2:10" x14ac:dyDescent="0.25">
      <c r="B17" s="319"/>
      <c r="C17" s="323"/>
      <c r="D17" s="275">
        <f t="shared" si="3"/>
        <v>0</v>
      </c>
      <c r="E17" s="320"/>
      <c r="F17" s="277">
        <f t="shared" si="0"/>
        <v>0</v>
      </c>
      <c r="G17" s="322"/>
      <c r="H17" s="279">
        <f t="shared" si="1"/>
        <v>0</v>
      </c>
      <c r="I17" s="280">
        <f t="shared" si="4"/>
        <v>0</v>
      </c>
      <c r="J17" s="280">
        <f t="shared" si="2"/>
        <v>0</v>
      </c>
    </row>
    <row r="18" spans="2:10" x14ac:dyDescent="0.25">
      <c r="B18" s="319"/>
      <c r="C18" s="323"/>
      <c r="D18" s="275">
        <f t="shared" si="3"/>
        <v>0</v>
      </c>
      <c r="E18" s="320"/>
      <c r="F18" s="277">
        <f t="shared" si="0"/>
        <v>0</v>
      </c>
      <c r="G18" s="322"/>
      <c r="H18" s="279">
        <f t="shared" si="1"/>
        <v>0</v>
      </c>
      <c r="I18" s="280">
        <f t="shared" si="4"/>
        <v>0</v>
      </c>
      <c r="J18" s="280">
        <f t="shared" si="2"/>
        <v>0</v>
      </c>
    </row>
    <row r="19" spans="2:10" x14ac:dyDescent="0.25">
      <c r="B19" s="319"/>
      <c r="C19" s="323"/>
      <c r="D19" s="275">
        <f t="shared" si="3"/>
        <v>0</v>
      </c>
      <c r="E19" s="320"/>
      <c r="F19" s="277">
        <f t="shared" si="0"/>
        <v>0</v>
      </c>
      <c r="G19" s="322"/>
      <c r="H19" s="279">
        <f t="shared" si="1"/>
        <v>0</v>
      </c>
      <c r="I19" s="280">
        <f t="shared" si="4"/>
        <v>0</v>
      </c>
      <c r="J19" s="280">
        <f t="shared" si="2"/>
        <v>0</v>
      </c>
    </row>
    <row r="20" spans="2:10" x14ac:dyDescent="0.25">
      <c r="B20" s="319"/>
      <c r="C20" s="323"/>
      <c r="D20" s="275">
        <f t="shared" si="3"/>
        <v>0</v>
      </c>
      <c r="E20" s="320"/>
      <c r="F20" s="277">
        <f t="shared" si="0"/>
        <v>0</v>
      </c>
      <c r="G20" s="322"/>
      <c r="H20" s="279">
        <f t="shared" si="1"/>
        <v>0</v>
      </c>
      <c r="I20" s="280">
        <f t="shared" si="4"/>
        <v>0</v>
      </c>
      <c r="J20" s="280">
        <f t="shared" si="2"/>
        <v>0</v>
      </c>
    </row>
    <row r="21" spans="2:10" x14ac:dyDescent="0.25">
      <c r="B21" s="319"/>
      <c r="C21" s="323"/>
      <c r="D21" s="275">
        <f t="shared" si="3"/>
        <v>0</v>
      </c>
      <c r="E21" s="320"/>
      <c r="F21" s="277">
        <f t="shared" si="0"/>
        <v>0</v>
      </c>
      <c r="G21" s="322"/>
      <c r="H21" s="279">
        <f t="shared" si="1"/>
        <v>0</v>
      </c>
      <c r="I21" s="280">
        <f t="shared" si="4"/>
        <v>0</v>
      </c>
      <c r="J21" s="280">
        <f t="shared" si="2"/>
        <v>0</v>
      </c>
    </row>
    <row r="22" spans="2:10" x14ac:dyDescent="0.25">
      <c r="B22" s="319"/>
      <c r="C22" s="323"/>
      <c r="D22" s="275">
        <f t="shared" si="3"/>
        <v>0</v>
      </c>
      <c r="E22" s="320"/>
      <c r="F22" s="277">
        <f t="shared" si="0"/>
        <v>0</v>
      </c>
      <c r="G22" s="322"/>
      <c r="H22" s="279">
        <f t="shared" si="1"/>
        <v>0</v>
      </c>
      <c r="I22" s="280">
        <f t="shared" si="4"/>
        <v>0</v>
      </c>
      <c r="J22" s="280">
        <f t="shared" si="2"/>
        <v>0</v>
      </c>
    </row>
    <row r="23" spans="2:10" x14ac:dyDescent="0.25">
      <c r="B23" s="319"/>
      <c r="C23" s="323"/>
      <c r="D23" s="275">
        <f t="shared" si="3"/>
        <v>0</v>
      </c>
      <c r="E23" s="320"/>
      <c r="F23" s="277">
        <f t="shared" si="0"/>
        <v>0</v>
      </c>
      <c r="G23" s="322"/>
      <c r="H23" s="279">
        <f t="shared" si="1"/>
        <v>0</v>
      </c>
      <c r="I23" s="280">
        <f t="shared" si="4"/>
        <v>0</v>
      </c>
      <c r="J23" s="280">
        <f t="shared" si="2"/>
        <v>0</v>
      </c>
    </row>
    <row r="24" spans="2:10" x14ac:dyDescent="0.25">
      <c r="B24" s="319"/>
      <c r="C24" s="323"/>
      <c r="D24" s="275">
        <f t="shared" si="3"/>
        <v>0</v>
      </c>
      <c r="E24" s="320"/>
      <c r="F24" s="277">
        <f t="shared" si="0"/>
        <v>0</v>
      </c>
      <c r="G24" s="322"/>
      <c r="H24" s="279">
        <f t="shared" si="1"/>
        <v>0</v>
      </c>
      <c r="I24" s="280">
        <f t="shared" si="4"/>
        <v>0</v>
      </c>
      <c r="J24" s="280">
        <f t="shared" si="2"/>
        <v>0</v>
      </c>
    </row>
    <row r="25" spans="2:10" x14ac:dyDescent="0.25">
      <c r="B25" s="319"/>
      <c r="C25" s="323"/>
      <c r="D25" s="275">
        <f t="shared" si="3"/>
        <v>0</v>
      </c>
      <c r="E25" s="320"/>
      <c r="F25" s="277">
        <f t="shared" si="0"/>
        <v>0</v>
      </c>
      <c r="G25" s="322"/>
      <c r="H25" s="279">
        <f t="shared" si="1"/>
        <v>0</v>
      </c>
      <c r="I25" s="280">
        <f t="shared" si="4"/>
        <v>0</v>
      </c>
      <c r="J25" s="280">
        <f t="shared" si="2"/>
        <v>0</v>
      </c>
    </row>
    <row r="26" spans="2:10" x14ac:dyDescent="0.25">
      <c r="B26" s="319"/>
      <c r="C26" s="323"/>
      <c r="D26" s="275">
        <f t="shared" si="3"/>
        <v>0</v>
      </c>
      <c r="E26" s="320"/>
      <c r="F26" s="277">
        <f t="shared" si="0"/>
        <v>0</v>
      </c>
      <c r="G26" s="322"/>
      <c r="H26" s="279">
        <f t="shared" si="1"/>
        <v>0</v>
      </c>
      <c r="I26" s="280">
        <f t="shared" si="4"/>
        <v>0</v>
      </c>
      <c r="J26" s="280">
        <f t="shared" si="2"/>
        <v>0</v>
      </c>
    </row>
    <row r="27" spans="2:10" x14ac:dyDescent="0.25">
      <c r="B27" s="319"/>
      <c r="C27" s="323"/>
      <c r="D27" s="275">
        <f t="shared" si="3"/>
        <v>0</v>
      </c>
      <c r="E27" s="320"/>
      <c r="F27" s="277">
        <f t="shared" si="0"/>
        <v>0</v>
      </c>
      <c r="G27" s="322"/>
      <c r="H27" s="279">
        <f t="shared" si="1"/>
        <v>0</v>
      </c>
      <c r="I27" s="280">
        <f t="shared" si="4"/>
        <v>0</v>
      </c>
      <c r="J27" s="280">
        <f t="shared" si="2"/>
        <v>0</v>
      </c>
    </row>
    <row r="28" spans="2:10" ht="15.75" thickBot="1" x14ac:dyDescent="0.3">
      <c r="B28" s="319"/>
      <c r="C28" s="323"/>
      <c r="D28" s="275">
        <f t="shared" si="3"/>
        <v>0</v>
      </c>
      <c r="E28" s="320"/>
      <c r="F28" s="277">
        <f t="shared" si="0"/>
        <v>0</v>
      </c>
      <c r="G28" s="322"/>
      <c r="H28" s="279">
        <f t="shared" si="1"/>
        <v>0</v>
      </c>
      <c r="I28" s="282">
        <f t="shared" si="4"/>
        <v>0</v>
      </c>
      <c r="J28" s="282">
        <f t="shared" si="2"/>
        <v>0</v>
      </c>
    </row>
    <row r="29" spans="2:10" ht="21.75" thickBot="1" x14ac:dyDescent="0.4">
      <c r="B29" s="559"/>
      <c r="C29" s="560"/>
      <c r="D29" s="560"/>
      <c r="E29" s="560"/>
      <c r="F29" s="560"/>
      <c r="G29" s="560"/>
      <c r="H29" s="283">
        <f>SUM(H6:H28)</f>
        <v>0</v>
      </c>
      <c r="I29" s="324">
        <f>SUM(I6:I28)</f>
        <v>0</v>
      </c>
      <c r="J29" s="324">
        <f>SUM(J6:J28)</f>
        <v>0</v>
      </c>
    </row>
    <row r="30" spans="2:10" ht="15.75" customHeight="1" x14ac:dyDescent="0.25">
      <c r="B30" s="561"/>
      <c r="C30" s="562"/>
      <c r="D30" s="562"/>
      <c r="E30" s="562"/>
      <c r="F30" s="562"/>
      <c r="G30" s="562"/>
      <c r="H30" s="562"/>
      <c r="I30" s="562"/>
      <c r="J30" s="562"/>
    </row>
    <row r="31" spans="2:10" ht="15.75" customHeight="1" x14ac:dyDescent="0.25">
      <c r="B31" s="564" t="s">
        <v>338</v>
      </c>
      <c r="C31" s="565"/>
      <c r="D31" s="565"/>
      <c r="E31" s="565"/>
      <c r="F31" s="565"/>
      <c r="G31" s="565"/>
      <c r="H31" s="565"/>
      <c r="I31" s="565"/>
      <c r="J31" s="565"/>
    </row>
    <row r="32" spans="2:10" ht="15.75" customHeight="1" x14ac:dyDescent="0.25">
      <c r="B32" s="565"/>
      <c r="C32" s="565"/>
      <c r="D32" s="565"/>
      <c r="E32" s="565"/>
      <c r="F32" s="565"/>
      <c r="G32" s="565"/>
      <c r="H32" s="565"/>
      <c r="I32" s="565"/>
      <c r="J32" s="565"/>
    </row>
    <row r="33" spans="2:12" s="114" customFormat="1" ht="22.5" customHeight="1" x14ac:dyDescent="0.25">
      <c r="B33" s="253"/>
      <c r="C33" s="254"/>
      <c r="D33" s="255"/>
      <c r="E33" s="256"/>
      <c r="F33" s="96"/>
      <c r="G33" s="96"/>
      <c r="H33" s="96"/>
      <c r="I33" s="253"/>
      <c r="J33" s="253"/>
      <c r="K33" s="243"/>
      <c r="L33" s="243"/>
    </row>
    <row r="34" spans="2:12" s="114" customFormat="1" hidden="1" x14ac:dyDescent="0.25">
      <c r="B34" s="257"/>
      <c r="C34" s="258"/>
      <c r="D34" s="259"/>
      <c r="E34" s="260"/>
      <c r="F34" s="96"/>
      <c r="G34" s="96"/>
      <c r="H34" s="96"/>
      <c r="I34" s="261"/>
      <c r="J34" s="261"/>
      <c r="K34" s="243"/>
      <c r="L34" s="243"/>
    </row>
    <row r="35" spans="2:12" s="114" customFormat="1" hidden="1" x14ac:dyDescent="0.25">
      <c r="B35" s="257"/>
      <c r="C35" s="258"/>
      <c r="D35" s="259"/>
      <c r="E35" s="260"/>
      <c r="F35" s="96"/>
      <c r="G35" s="96"/>
      <c r="H35" s="96"/>
      <c r="I35" s="261"/>
      <c r="J35" s="261"/>
      <c r="K35" s="243"/>
      <c r="L35" s="243"/>
    </row>
    <row r="36" spans="2:12" s="114" customFormat="1" hidden="1" x14ac:dyDescent="0.25">
      <c r="B36" s="257"/>
      <c r="C36" s="258"/>
      <c r="D36" s="259"/>
      <c r="E36" s="260"/>
      <c r="F36" s="96"/>
      <c r="G36" s="96"/>
      <c r="H36" s="96"/>
      <c r="I36" s="261"/>
      <c r="J36" s="261"/>
      <c r="K36" s="243"/>
      <c r="L36" s="243"/>
    </row>
    <row r="37" spans="2:12" s="114" customFormat="1" hidden="1" x14ac:dyDescent="0.25">
      <c r="B37" s="257"/>
      <c r="C37" s="258"/>
      <c r="D37" s="259"/>
      <c r="E37" s="260"/>
      <c r="F37" s="96"/>
      <c r="G37" s="96"/>
      <c r="H37" s="96"/>
      <c r="I37" s="261"/>
      <c r="J37" s="261"/>
      <c r="K37" s="243"/>
      <c r="L37" s="243"/>
    </row>
    <row r="38" spans="2:12" s="114" customFormat="1" hidden="1" x14ac:dyDescent="0.25">
      <c r="B38" s="257"/>
      <c r="C38" s="258"/>
      <c r="D38" s="259"/>
      <c r="E38" s="260"/>
      <c r="F38" s="96"/>
      <c r="G38" s="96"/>
      <c r="H38" s="96"/>
      <c r="I38" s="261"/>
      <c r="J38" s="261"/>
      <c r="K38" s="243"/>
      <c r="L38" s="243"/>
    </row>
    <row r="39" spans="2:12" s="114" customFormat="1" hidden="1" x14ac:dyDescent="0.25">
      <c r="B39" s="257"/>
      <c r="C39" s="258"/>
      <c r="D39" s="259"/>
      <c r="E39" s="260"/>
      <c r="F39" s="96"/>
      <c r="G39" s="96"/>
      <c r="H39" s="96"/>
      <c r="I39" s="261"/>
      <c r="J39" s="261"/>
      <c r="K39" s="243"/>
      <c r="L39" s="243"/>
    </row>
    <row r="40" spans="2:12" s="114" customFormat="1" hidden="1" x14ac:dyDescent="0.25">
      <c r="B40" s="257"/>
      <c r="C40" s="258"/>
      <c r="D40" s="259"/>
      <c r="E40" s="260"/>
      <c r="F40" s="96"/>
      <c r="G40" s="96"/>
      <c r="H40" s="96"/>
      <c r="I40" s="261"/>
      <c r="J40" s="261"/>
      <c r="K40" s="243"/>
      <c r="L40" s="243"/>
    </row>
    <row r="41" spans="2:12" s="114" customFormat="1" hidden="1" x14ac:dyDescent="0.25">
      <c r="B41" s="257"/>
      <c r="C41" s="258"/>
      <c r="D41" s="259"/>
      <c r="E41" s="260"/>
      <c r="F41" s="96"/>
      <c r="G41" s="96"/>
      <c r="H41" s="96"/>
      <c r="I41" s="261"/>
      <c r="J41" s="261"/>
      <c r="K41" s="243"/>
      <c r="L41" s="243"/>
    </row>
    <row r="42" spans="2:12" s="114" customFormat="1" hidden="1" x14ac:dyDescent="0.25">
      <c r="B42" s="257"/>
      <c r="C42" s="258"/>
      <c r="D42" s="259"/>
      <c r="E42" s="260"/>
      <c r="F42" s="96"/>
      <c r="G42" s="96"/>
      <c r="H42" s="96"/>
      <c r="I42" s="261"/>
      <c r="J42" s="261"/>
      <c r="K42" s="243"/>
      <c r="L42" s="243"/>
    </row>
    <row r="43" spans="2:12" s="114" customFormat="1" hidden="1" x14ac:dyDescent="0.25">
      <c r="B43" s="257"/>
      <c r="C43" s="258"/>
      <c r="D43" s="259"/>
      <c r="E43" s="260"/>
      <c r="F43" s="96"/>
      <c r="G43" s="96"/>
      <c r="H43" s="96"/>
      <c r="I43" s="261"/>
      <c r="J43" s="261"/>
      <c r="K43" s="243"/>
      <c r="L43" s="243"/>
    </row>
    <row r="44" spans="2:12" s="114" customFormat="1" hidden="1" x14ac:dyDescent="0.25">
      <c r="B44" s="257"/>
      <c r="C44" s="258"/>
      <c r="D44" s="259"/>
      <c r="E44" s="260"/>
      <c r="F44" s="96"/>
      <c r="G44" s="96"/>
      <c r="H44" s="96"/>
      <c r="I44" s="261"/>
      <c r="J44" s="261"/>
      <c r="K44" s="243"/>
      <c r="L44" s="243"/>
    </row>
    <row r="45" spans="2:12" s="114" customFormat="1" hidden="1" x14ac:dyDescent="0.25">
      <c r="B45" s="257"/>
      <c r="C45" s="258"/>
      <c r="D45" s="259"/>
      <c r="E45" s="260"/>
      <c r="F45" s="96"/>
      <c r="G45" s="96"/>
      <c r="H45" s="96"/>
      <c r="I45" s="261"/>
      <c r="J45" s="261"/>
      <c r="K45" s="243"/>
      <c r="L45" s="243"/>
    </row>
    <row r="46" spans="2:12" s="114" customFormat="1" hidden="1" x14ac:dyDescent="0.25">
      <c r="B46" s="257"/>
      <c r="C46" s="258"/>
      <c r="D46" s="259"/>
      <c r="E46" s="260"/>
      <c r="F46" s="96"/>
      <c r="G46" s="96"/>
      <c r="H46" s="96"/>
      <c r="I46" s="261"/>
      <c r="J46" s="261"/>
      <c r="K46" s="243"/>
      <c r="L46" s="243"/>
    </row>
    <row r="47" spans="2:12" s="114" customFormat="1" hidden="1" x14ac:dyDescent="0.25">
      <c r="B47" s="257"/>
      <c r="C47" s="258"/>
      <c r="D47" s="259"/>
      <c r="E47" s="260"/>
      <c r="F47" s="96"/>
      <c r="G47" s="96"/>
      <c r="H47" s="96"/>
      <c r="I47" s="261"/>
      <c r="J47" s="261"/>
      <c r="K47" s="243"/>
      <c r="L47" s="243"/>
    </row>
    <row r="48" spans="2:12" s="114" customFormat="1" hidden="1" x14ac:dyDescent="0.25">
      <c r="B48" s="257"/>
      <c r="C48" s="258"/>
      <c r="D48" s="259"/>
      <c r="E48" s="260"/>
      <c r="F48" s="96"/>
      <c r="G48" s="96"/>
      <c r="H48" s="96"/>
      <c r="I48" s="261"/>
      <c r="J48" s="261"/>
      <c r="K48" s="243"/>
      <c r="L48" s="243"/>
    </row>
    <row r="49" spans="2:12" s="114" customFormat="1" hidden="1" x14ac:dyDescent="0.25">
      <c r="B49" s="563"/>
      <c r="C49" s="563"/>
      <c r="D49" s="563"/>
      <c r="E49" s="563"/>
      <c r="F49" s="563"/>
      <c r="G49" s="563"/>
      <c r="H49" s="563"/>
      <c r="I49" s="258"/>
      <c r="J49" s="258"/>
      <c r="K49" s="243"/>
      <c r="L49" s="243"/>
    </row>
    <row r="50" spans="2:12" hidden="1" x14ac:dyDescent="0.25">
      <c r="B50" s="262"/>
    </row>
  </sheetData>
  <sheetProtection sheet="1" objects="1" scenarios="1" formatRows="0" insertRows="0" selectLockedCells="1"/>
  <mergeCells count="6">
    <mergeCell ref="B3:J3"/>
    <mergeCell ref="B4:H4"/>
    <mergeCell ref="B29:G29"/>
    <mergeCell ref="B30:J30"/>
    <mergeCell ref="B49:H49"/>
    <mergeCell ref="B31:J32"/>
  </mergeCells>
  <conditionalFormatting sqref="F5:F28 H5:H29">
    <cfRule type="cellIs" dxfId="4" priority="4" operator="lessThan">
      <formula>0</formula>
    </cfRule>
    <cfRule type="cellIs" dxfId="3" priority="5" operator="greaterThan">
      <formula>0</formula>
    </cfRule>
  </conditionalFormatting>
  <conditionalFormatting sqref="F5:F28">
    <cfRule type="cellIs" dxfId="2" priority="3" operator="greaterThan">
      <formula>-0.01</formula>
    </cfRule>
  </conditionalFormatting>
  <conditionalFormatting sqref="H6:H29">
    <cfRule type="cellIs" dxfId="1" priority="1" operator="lessThan">
      <formula>0</formula>
    </cfRule>
    <cfRule type="cellIs" dxfId="0" priority="2" operator="greaterThan">
      <formula>-0.01</formula>
    </cfRule>
  </conditionalFormatting>
  <pageMargins left="0.7" right="0.7" top="0.25" bottom="0.25" header="0.3" footer="0.3"/>
  <pageSetup scale="81"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90"/>
  <sheetViews>
    <sheetView showGridLines="0" zoomScaleNormal="100" workbookViewId="0">
      <selection activeCell="B1" sqref="B1:K1"/>
    </sheetView>
  </sheetViews>
  <sheetFormatPr defaultColWidth="0" defaultRowHeight="15" zeroHeight="1" x14ac:dyDescent="0.25"/>
  <cols>
    <col min="1" max="1" width="9.140625" style="96" customWidth="1"/>
    <col min="2" max="2" width="11.5703125" style="96" customWidth="1"/>
    <col min="3" max="3" width="13.7109375" style="96" customWidth="1"/>
    <col min="4" max="4" width="15" style="96" customWidth="1"/>
    <col min="5" max="5" width="11.42578125" style="96" bestFit="1" customWidth="1"/>
    <col min="6" max="6" width="15.85546875" style="96" customWidth="1"/>
    <col min="7" max="7" width="15" style="96" customWidth="1"/>
    <col min="8" max="8" width="14" style="96" customWidth="1"/>
    <col min="9" max="9" width="19" style="96" bestFit="1" customWidth="1"/>
    <col min="10" max="10" width="17.85546875" style="96" customWidth="1"/>
    <col min="11" max="12" width="12.140625" style="96" customWidth="1"/>
    <col min="13" max="13" width="10.42578125" style="96" hidden="1" customWidth="1"/>
    <col min="14" max="14" width="12.28515625" style="96" hidden="1" customWidth="1"/>
    <col min="15" max="15" width="16.85546875" style="96" hidden="1" customWidth="1"/>
    <col min="16" max="16" width="17.140625" style="96" hidden="1" customWidth="1"/>
    <col min="17" max="16384" width="9.140625" style="96" hidden="1"/>
  </cols>
  <sheetData>
    <row r="1" spans="2:16" ht="21" x14ac:dyDescent="0.35">
      <c r="B1" s="527" t="s">
        <v>342</v>
      </c>
      <c r="C1" s="527"/>
      <c r="D1" s="527"/>
      <c r="E1" s="527"/>
      <c r="F1" s="527"/>
      <c r="G1" s="527"/>
      <c r="H1" s="527"/>
      <c r="I1" s="527"/>
      <c r="J1" s="527"/>
      <c r="K1" s="527"/>
      <c r="L1" s="172"/>
      <c r="M1" s="173"/>
      <c r="N1" s="173"/>
      <c r="O1" s="173"/>
      <c r="P1" s="173"/>
    </row>
    <row r="2" spans="2:16" ht="15.75" thickBot="1" x14ac:dyDescent="0.3">
      <c r="B2" s="101"/>
      <c r="C2" s="101"/>
      <c r="D2" s="101"/>
      <c r="E2" s="101"/>
      <c r="F2" s="101"/>
      <c r="G2" s="101"/>
      <c r="H2" s="101"/>
      <c r="I2" s="101"/>
      <c r="J2" s="101"/>
      <c r="K2" s="101"/>
      <c r="L2" s="101"/>
    </row>
    <row r="3" spans="2:16" x14ac:dyDescent="0.25">
      <c r="B3" s="174"/>
      <c r="C3" s="175"/>
      <c r="D3" s="175"/>
      <c r="E3" s="175"/>
      <c r="F3" s="175"/>
      <c r="G3" s="175"/>
      <c r="H3" s="175"/>
      <c r="I3" s="175"/>
      <c r="J3" s="175"/>
      <c r="K3" s="176"/>
      <c r="L3" s="101"/>
    </row>
    <row r="4" spans="2:16" ht="26.25" x14ac:dyDescent="0.4">
      <c r="B4" s="99"/>
      <c r="C4" s="583" t="s">
        <v>331</v>
      </c>
      <c r="D4" s="583"/>
      <c r="E4" s="583"/>
      <c r="F4" s="583"/>
      <c r="G4" s="583"/>
      <c r="H4" s="583"/>
      <c r="I4" s="583"/>
      <c r="J4" s="583"/>
      <c r="K4" s="177"/>
      <c r="L4" s="178"/>
      <c r="M4" s="179"/>
      <c r="N4" s="179"/>
    </row>
    <row r="5" spans="2:16" ht="19.5" x14ac:dyDescent="0.3">
      <c r="B5" s="99"/>
      <c r="C5" s="192"/>
      <c r="D5" s="192"/>
      <c r="E5" s="192"/>
      <c r="F5" s="192"/>
      <c r="G5" s="192"/>
      <c r="H5" s="192"/>
      <c r="I5" s="192"/>
      <c r="J5" s="192"/>
      <c r="K5" s="177"/>
      <c r="L5" s="178"/>
      <c r="M5" s="179"/>
      <c r="N5" s="179"/>
    </row>
    <row r="6" spans="2:16" ht="28.5" x14ac:dyDescent="0.45">
      <c r="B6" s="99"/>
      <c r="C6" s="239"/>
      <c r="D6" s="594" t="s">
        <v>98</v>
      </c>
      <c r="E6" s="594"/>
      <c r="F6" s="594"/>
      <c r="G6" s="594"/>
      <c r="H6" s="594"/>
      <c r="I6" s="594"/>
      <c r="J6" s="239"/>
      <c r="K6" s="177"/>
      <c r="L6" s="178"/>
      <c r="M6" s="179"/>
      <c r="N6" s="179"/>
    </row>
    <row r="7" spans="2:16" ht="19.5" x14ac:dyDescent="0.3">
      <c r="B7" s="99"/>
      <c r="C7" s="192"/>
      <c r="D7" s="568" t="s">
        <v>246</v>
      </c>
      <c r="E7" s="568"/>
      <c r="F7" s="568"/>
      <c r="G7" s="568"/>
      <c r="H7" s="568"/>
      <c r="I7" s="568"/>
      <c r="J7" s="192"/>
      <c r="K7" s="177"/>
      <c r="L7" s="178"/>
      <c r="M7" s="179"/>
      <c r="N7" s="179"/>
    </row>
    <row r="8" spans="2:16" ht="45.75" x14ac:dyDescent="0.25">
      <c r="B8" s="99"/>
      <c r="C8" s="101"/>
      <c r="D8" s="180"/>
      <c r="E8" s="193" t="s">
        <v>245</v>
      </c>
      <c r="F8" s="589" t="s">
        <v>155</v>
      </c>
      <c r="G8" s="590"/>
      <c r="H8" s="191" t="s">
        <v>156</v>
      </c>
      <c r="I8" s="191" t="s">
        <v>154</v>
      </c>
      <c r="J8" s="178"/>
      <c r="K8" s="177"/>
      <c r="L8" s="178"/>
      <c r="M8" s="179"/>
      <c r="N8" s="179"/>
    </row>
    <row r="9" spans="2:16" x14ac:dyDescent="0.25">
      <c r="B9" s="99"/>
      <c r="C9" s="101"/>
      <c r="D9" s="181" t="s">
        <v>149</v>
      </c>
      <c r="E9" s="221"/>
      <c r="F9" s="585"/>
      <c r="G9" s="586"/>
      <c r="H9" s="339"/>
      <c r="I9" s="185">
        <f>(SUM(E9:G9))*H9</f>
        <v>0</v>
      </c>
      <c r="J9" s="101"/>
      <c r="K9" s="103"/>
      <c r="L9" s="101"/>
    </row>
    <row r="10" spans="2:16" x14ac:dyDescent="0.25">
      <c r="B10" s="99"/>
      <c r="C10" s="101"/>
      <c r="D10" s="181" t="s">
        <v>149</v>
      </c>
      <c r="E10" s="221"/>
      <c r="F10" s="579"/>
      <c r="G10" s="580"/>
      <c r="H10" s="339"/>
      <c r="I10" s="185">
        <f t="shared" ref="I10:I14" si="0">(SUM(E10:G10))*H10</f>
        <v>0</v>
      </c>
      <c r="J10" s="101"/>
      <c r="K10" s="103"/>
      <c r="L10" s="101"/>
    </row>
    <row r="11" spans="2:16" x14ac:dyDescent="0.25">
      <c r="B11" s="99"/>
      <c r="C11" s="101"/>
      <c r="D11" s="181" t="s">
        <v>150</v>
      </c>
      <c r="E11" s="221"/>
      <c r="F11" s="585"/>
      <c r="G11" s="586"/>
      <c r="H11" s="339"/>
      <c r="I11" s="185">
        <f t="shared" si="0"/>
        <v>0</v>
      </c>
      <c r="J11" s="101"/>
      <c r="K11" s="103"/>
      <c r="L11" s="101"/>
    </row>
    <row r="12" spans="2:16" x14ac:dyDescent="0.25">
      <c r="B12" s="99"/>
      <c r="C12" s="101"/>
      <c r="D12" s="181" t="s">
        <v>150</v>
      </c>
      <c r="E12" s="221"/>
      <c r="F12" s="585"/>
      <c r="G12" s="586"/>
      <c r="H12" s="339"/>
      <c r="I12" s="185">
        <f t="shared" si="0"/>
        <v>0</v>
      </c>
      <c r="J12" s="101"/>
      <c r="K12" s="103"/>
      <c r="L12" s="101"/>
    </row>
    <row r="13" spans="2:16" x14ac:dyDescent="0.25">
      <c r="B13" s="99"/>
      <c r="C13" s="101"/>
      <c r="D13" s="181" t="s">
        <v>151</v>
      </c>
      <c r="E13" s="221"/>
      <c r="F13" s="585"/>
      <c r="G13" s="586"/>
      <c r="H13" s="339"/>
      <c r="I13" s="185">
        <f t="shared" si="0"/>
        <v>0</v>
      </c>
      <c r="J13" s="101"/>
      <c r="K13" s="103"/>
      <c r="L13" s="101"/>
    </row>
    <row r="14" spans="2:16" ht="15.75" customHeight="1" x14ac:dyDescent="0.25">
      <c r="B14" s="99"/>
      <c r="C14" s="101"/>
      <c r="D14" s="181" t="s">
        <v>151</v>
      </c>
      <c r="E14" s="221"/>
      <c r="F14" s="585"/>
      <c r="G14" s="586"/>
      <c r="H14" s="339"/>
      <c r="I14" s="185">
        <f t="shared" si="0"/>
        <v>0</v>
      </c>
      <c r="J14" s="101"/>
      <c r="K14" s="103"/>
      <c r="L14" s="101"/>
    </row>
    <row r="15" spans="2:16" x14ac:dyDescent="0.25">
      <c r="B15" s="99"/>
      <c r="C15" s="101"/>
      <c r="D15" s="572"/>
      <c r="E15" s="573"/>
      <c r="F15" s="573"/>
      <c r="G15" s="573"/>
      <c r="H15" s="573"/>
      <c r="I15" s="574"/>
      <c r="J15" s="101"/>
      <c r="K15" s="103"/>
      <c r="L15" s="101"/>
    </row>
    <row r="16" spans="2:16" ht="17.25" x14ac:dyDescent="0.3">
      <c r="B16" s="99"/>
      <c r="C16" s="101"/>
      <c r="D16" s="569" t="s">
        <v>247</v>
      </c>
      <c r="E16" s="570"/>
      <c r="F16" s="570"/>
      <c r="G16" s="570"/>
      <c r="H16" s="570"/>
      <c r="I16" s="571"/>
      <c r="J16" s="101"/>
      <c r="K16" s="103"/>
      <c r="L16" s="101"/>
    </row>
    <row r="17" spans="2:12" ht="45" x14ac:dyDescent="0.25">
      <c r="B17" s="99"/>
      <c r="C17" s="101"/>
      <c r="D17" s="180"/>
      <c r="E17" s="193" t="s">
        <v>157</v>
      </c>
      <c r="F17" s="589" t="s">
        <v>158</v>
      </c>
      <c r="G17" s="590"/>
      <c r="H17" s="191" t="s">
        <v>159</v>
      </c>
      <c r="I17" s="191" t="s">
        <v>160</v>
      </c>
      <c r="J17" s="101"/>
      <c r="K17" s="103"/>
      <c r="L17" s="101"/>
    </row>
    <row r="18" spans="2:12" x14ac:dyDescent="0.25">
      <c r="B18" s="99"/>
      <c r="C18" s="101"/>
      <c r="D18" s="181" t="s">
        <v>149</v>
      </c>
      <c r="E18" s="231"/>
      <c r="F18" s="587"/>
      <c r="G18" s="588"/>
      <c r="H18" s="340"/>
      <c r="I18" s="185">
        <f>(SUM(E18:G18))*H18</f>
        <v>0</v>
      </c>
      <c r="J18" s="101"/>
      <c r="K18" s="103"/>
      <c r="L18" s="101"/>
    </row>
    <row r="19" spans="2:12" x14ac:dyDescent="0.25">
      <c r="B19" s="99"/>
      <c r="C19" s="101"/>
      <c r="D19" s="181" t="s">
        <v>149</v>
      </c>
      <c r="E19" s="231"/>
      <c r="F19" s="587"/>
      <c r="G19" s="588"/>
      <c r="H19" s="340"/>
      <c r="I19" s="185">
        <f t="shared" ref="I19:I23" si="1">(SUM(E19:G19))*H19</f>
        <v>0</v>
      </c>
      <c r="J19" s="101"/>
      <c r="K19" s="103"/>
      <c r="L19" s="101"/>
    </row>
    <row r="20" spans="2:12" ht="14.25" customHeight="1" x14ac:dyDescent="0.25">
      <c r="B20" s="99"/>
      <c r="C20" s="101"/>
      <c r="D20" s="181" t="s">
        <v>150</v>
      </c>
      <c r="E20" s="231"/>
      <c r="F20" s="587"/>
      <c r="G20" s="588"/>
      <c r="H20" s="340"/>
      <c r="I20" s="185">
        <f t="shared" si="1"/>
        <v>0</v>
      </c>
      <c r="J20" s="101"/>
      <c r="K20" s="103"/>
      <c r="L20" s="101"/>
    </row>
    <row r="21" spans="2:12" x14ac:dyDescent="0.25">
      <c r="B21" s="99"/>
      <c r="C21" s="101"/>
      <c r="D21" s="181" t="s">
        <v>150</v>
      </c>
      <c r="E21" s="231"/>
      <c r="F21" s="587"/>
      <c r="G21" s="588"/>
      <c r="H21" s="340"/>
      <c r="I21" s="185">
        <f t="shared" si="1"/>
        <v>0</v>
      </c>
      <c r="J21" s="101"/>
      <c r="K21" s="103"/>
      <c r="L21" s="101"/>
    </row>
    <row r="22" spans="2:12" x14ac:dyDescent="0.25">
      <c r="B22" s="99"/>
      <c r="C22" s="101"/>
      <c r="D22" s="181" t="s">
        <v>151</v>
      </c>
      <c r="E22" s="231"/>
      <c r="F22" s="587"/>
      <c r="G22" s="588"/>
      <c r="H22" s="340"/>
      <c r="I22" s="185">
        <f t="shared" si="1"/>
        <v>0</v>
      </c>
      <c r="J22" s="101"/>
      <c r="K22" s="103"/>
      <c r="L22" s="101"/>
    </row>
    <row r="23" spans="2:12" x14ac:dyDescent="0.25">
      <c r="B23" s="99"/>
      <c r="C23" s="101"/>
      <c r="D23" s="181" t="s">
        <v>151</v>
      </c>
      <c r="E23" s="231"/>
      <c r="F23" s="587"/>
      <c r="G23" s="588"/>
      <c r="H23" s="340"/>
      <c r="I23" s="185">
        <f t="shared" si="1"/>
        <v>0</v>
      </c>
      <c r="J23" s="101"/>
      <c r="K23" s="103"/>
      <c r="L23" s="101"/>
    </row>
    <row r="24" spans="2:12" x14ac:dyDescent="0.25">
      <c r="B24" s="99"/>
      <c r="C24" s="101"/>
      <c r="D24" s="572"/>
      <c r="E24" s="573"/>
      <c r="F24" s="573"/>
      <c r="G24" s="573"/>
      <c r="H24" s="573"/>
      <c r="I24" s="574"/>
      <c r="J24" s="101"/>
      <c r="K24" s="103"/>
      <c r="L24" s="101"/>
    </row>
    <row r="25" spans="2:12" ht="17.25" x14ac:dyDescent="0.3">
      <c r="B25" s="99"/>
      <c r="C25" s="101"/>
      <c r="D25" s="569" t="s">
        <v>248</v>
      </c>
      <c r="E25" s="570"/>
      <c r="F25" s="570"/>
      <c r="G25" s="570"/>
      <c r="H25" s="570"/>
      <c r="I25" s="571"/>
      <c r="J25" s="101"/>
      <c r="K25" s="103"/>
      <c r="L25" s="101"/>
    </row>
    <row r="26" spans="2:12" ht="45" x14ac:dyDescent="0.25">
      <c r="B26" s="99"/>
      <c r="C26" s="101"/>
      <c r="D26" s="578" t="s">
        <v>176</v>
      </c>
      <c r="E26" s="578"/>
      <c r="F26" s="589" t="s">
        <v>161</v>
      </c>
      <c r="G26" s="590"/>
      <c r="H26" s="191" t="s">
        <v>162</v>
      </c>
      <c r="I26" s="191" t="s">
        <v>163</v>
      </c>
      <c r="J26" s="101"/>
      <c r="K26" s="103"/>
      <c r="L26" s="101"/>
    </row>
    <row r="27" spans="2:12" x14ac:dyDescent="0.25">
      <c r="B27" s="99"/>
      <c r="C27" s="101"/>
      <c r="D27" s="182" t="s">
        <v>149</v>
      </c>
      <c r="E27" s="602"/>
      <c r="F27" s="566"/>
      <c r="G27" s="567"/>
      <c r="H27" s="232"/>
      <c r="I27" s="186">
        <f>F27*H27</f>
        <v>0</v>
      </c>
      <c r="J27" s="101"/>
      <c r="K27" s="103"/>
      <c r="L27" s="101"/>
    </row>
    <row r="28" spans="2:12" x14ac:dyDescent="0.25">
      <c r="B28" s="99"/>
      <c r="C28" s="101"/>
      <c r="D28" s="181" t="s">
        <v>149</v>
      </c>
      <c r="E28" s="603"/>
      <c r="F28" s="587"/>
      <c r="G28" s="588"/>
      <c r="H28" s="340"/>
      <c r="I28" s="186">
        <f t="shared" ref="I28:I31" si="2">F28*H28</f>
        <v>0</v>
      </c>
      <c r="J28" s="101"/>
      <c r="K28" s="103"/>
      <c r="L28" s="101"/>
    </row>
    <row r="29" spans="2:12" x14ac:dyDescent="0.25">
      <c r="B29" s="99"/>
      <c r="C29" s="101"/>
      <c r="D29" s="181" t="s">
        <v>150</v>
      </c>
      <c r="E29" s="603"/>
      <c r="F29" s="581"/>
      <c r="G29" s="582"/>
      <c r="H29" s="340"/>
      <c r="I29" s="186">
        <f t="shared" si="2"/>
        <v>0</v>
      </c>
      <c r="J29" s="101"/>
      <c r="K29" s="103"/>
      <c r="L29" s="101"/>
    </row>
    <row r="30" spans="2:12" x14ac:dyDescent="0.25">
      <c r="B30" s="99"/>
      <c r="C30" s="101"/>
      <c r="D30" s="181" t="s">
        <v>150</v>
      </c>
      <c r="E30" s="603"/>
      <c r="F30" s="587"/>
      <c r="G30" s="588"/>
      <c r="H30" s="340"/>
      <c r="I30" s="186">
        <f t="shared" si="2"/>
        <v>0</v>
      </c>
      <c r="J30" s="101"/>
      <c r="K30" s="103"/>
      <c r="L30" s="101"/>
    </row>
    <row r="31" spans="2:12" x14ac:dyDescent="0.25">
      <c r="B31" s="99"/>
      <c r="C31" s="101"/>
      <c r="D31" s="181" t="s">
        <v>151</v>
      </c>
      <c r="E31" s="603"/>
      <c r="F31" s="581"/>
      <c r="G31" s="582"/>
      <c r="H31" s="340"/>
      <c r="I31" s="186">
        <f t="shared" si="2"/>
        <v>0</v>
      </c>
      <c r="J31" s="101"/>
      <c r="K31" s="103"/>
      <c r="L31" s="101"/>
    </row>
    <row r="32" spans="2:12" x14ac:dyDescent="0.25">
      <c r="B32" s="99"/>
      <c r="C32" s="101"/>
      <c r="D32" s="181" t="s">
        <v>151</v>
      </c>
      <c r="E32" s="604"/>
      <c r="F32" s="587"/>
      <c r="G32" s="588"/>
      <c r="H32" s="340"/>
      <c r="I32" s="186">
        <f>F32*H32</f>
        <v>0</v>
      </c>
      <c r="J32" s="101"/>
      <c r="K32" s="103"/>
      <c r="L32" s="101"/>
    </row>
    <row r="33" spans="2:12" ht="36" customHeight="1" x14ac:dyDescent="0.25">
      <c r="B33" s="99"/>
      <c r="C33" s="101"/>
      <c r="D33" s="575"/>
      <c r="E33" s="576"/>
      <c r="F33" s="576"/>
      <c r="G33" s="576"/>
      <c r="H33" s="576"/>
      <c r="I33" s="577"/>
      <c r="J33" s="101"/>
      <c r="K33" s="103"/>
      <c r="L33" s="101"/>
    </row>
    <row r="34" spans="2:12" ht="17.25" x14ac:dyDescent="0.3">
      <c r="B34" s="99"/>
      <c r="C34" s="101"/>
      <c r="D34" s="591" t="s">
        <v>164</v>
      </c>
      <c r="E34" s="592"/>
      <c r="F34" s="592"/>
      <c r="G34" s="592"/>
      <c r="H34" s="593"/>
      <c r="I34" s="187">
        <f>SUM(I27:I32)+SUM(I18:I23)+SUM(I9:I14)</f>
        <v>0</v>
      </c>
      <c r="J34" s="101"/>
      <c r="K34" s="103"/>
      <c r="L34" s="101"/>
    </row>
    <row r="35" spans="2:12" x14ac:dyDescent="0.25">
      <c r="B35" s="99"/>
      <c r="C35" s="101"/>
      <c r="D35" s="327"/>
      <c r="E35" s="327"/>
      <c r="F35" s="327"/>
      <c r="G35" s="327"/>
      <c r="H35" s="327"/>
      <c r="I35" s="327"/>
      <c r="J35" s="101"/>
      <c r="K35" s="103"/>
      <c r="L35" s="101"/>
    </row>
    <row r="36" spans="2:12" ht="28.5" x14ac:dyDescent="0.45">
      <c r="B36" s="99"/>
      <c r="C36" s="101"/>
      <c r="D36" s="595" t="s">
        <v>99</v>
      </c>
      <c r="E36" s="596"/>
      <c r="F36" s="596"/>
      <c r="G36" s="596"/>
      <c r="H36" s="596"/>
      <c r="I36" s="596"/>
      <c r="J36" s="101"/>
      <c r="K36" s="103"/>
      <c r="L36" s="101"/>
    </row>
    <row r="37" spans="2:12" ht="18.75" customHeight="1" x14ac:dyDescent="0.3">
      <c r="B37" s="99"/>
      <c r="C37" s="101"/>
      <c r="D37" s="569" t="s">
        <v>246</v>
      </c>
      <c r="E37" s="570"/>
      <c r="F37" s="570"/>
      <c r="G37" s="570"/>
      <c r="H37" s="570"/>
      <c r="I37" s="571"/>
      <c r="J37" s="101"/>
      <c r="K37" s="103"/>
      <c r="L37" s="101"/>
    </row>
    <row r="38" spans="2:12" ht="60" x14ac:dyDescent="0.25">
      <c r="B38" s="99"/>
      <c r="C38" s="101"/>
      <c r="D38" s="180"/>
      <c r="E38" s="193" t="s">
        <v>152</v>
      </c>
      <c r="F38" s="191" t="s">
        <v>165</v>
      </c>
      <c r="G38" s="191" t="s">
        <v>178</v>
      </c>
      <c r="H38" s="191" t="s">
        <v>166</v>
      </c>
      <c r="I38" s="191" t="s">
        <v>153</v>
      </c>
      <c r="J38" s="101"/>
      <c r="K38" s="103"/>
      <c r="L38" s="101"/>
    </row>
    <row r="39" spans="2:12" x14ac:dyDescent="0.25">
      <c r="B39" s="99"/>
      <c r="C39" s="101"/>
      <c r="D39" s="181" t="s">
        <v>149</v>
      </c>
      <c r="E39" s="221"/>
      <c r="F39" s="221"/>
      <c r="G39" s="188">
        <v>0.08</v>
      </c>
      <c r="H39" s="339"/>
      <c r="I39" s="189">
        <f>(SUM(E39:G39))*H39</f>
        <v>0</v>
      </c>
      <c r="J39" s="101"/>
      <c r="K39" s="103"/>
      <c r="L39" s="101"/>
    </row>
    <row r="40" spans="2:12" x14ac:dyDescent="0.25">
      <c r="B40" s="99"/>
      <c r="C40" s="101"/>
      <c r="D40" s="181" t="s">
        <v>149</v>
      </c>
      <c r="E40" s="221"/>
      <c r="F40" s="221"/>
      <c r="G40" s="188">
        <v>0.08</v>
      </c>
      <c r="H40" s="339"/>
      <c r="I40" s="189">
        <f t="shared" ref="I40:I44" si="3">(SUM(E40:G40))*H40</f>
        <v>0</v>
      </c>
      <c r="J40" s="101"/>
      <c r="K40" s="103"/>
      <c r="L40" s="101"/>
    </row>
    <row r="41" spans="2:12" x14ac:dyDescent="0.25">
      <c r="B41" s="99"/>
      <c r="C41" s="101"/>
      <c r="D41" s="181" t="s">
        <v>150</v>
      </c>
      <c r="E41" s="221"/>
      <c r="F41" s="221"/>
      <c r="G41" s="188">
        <v>0.08</v>
      </c>
      <c r="H41" s="339"/>
      <c r="I41" s="189">
        <f t="shared" si="3"/>
        <v>0</v>
      </c>
      <c r="J41" s="101"/>
      <c r="K41" s="103"/>
      <c r="L41" s="101"/>
    </row>
    <row r="42" spans="2:12" x14ac:dyDescent="0.25">
      <c r="B42" s="99"/>
      <c r="C42" s="101"/>
      <c r="D42" s="181" t="s">
        <v>150</v>
      </c>
      <c r="E42" s="221"/>
      <c r="F42" s="221"/>
      <c r="G42" s="188">
        <v>0.08</v>
      </c>
      <c r="H42" s="339"/>
      <c r="I42" s="189">
        <f t="shared" si="3"/>
        <v>0</v>
      </c>
      <c r="J42" s="101"/>
      <c r="K42" s="103"/>
      <c r="L42" s="101"/>
    </row>
    <row r="43" spans="2:12" x14ac:dyDescent="0.25">
      <c r="B43" s="99"/>
      <c r="C43" s="101"/>
      <c r="D43" s="181" t="s">
        <v>151</v>
      </c>
      <c r="E43" s="221"/>
      <c r="F43" s="221"/>
      <c r="G43" s="188">
        <v>0.08</v>
      </c>
      <c r="H43" s="339"/>
      <c r="I43" s="189">
        <f t="shared" si="3"/>
        <v>0</v>
      </c>
      <c r="J43" s="101"/>
      <c r="K43" s="103"/>
      <c r="L43" s="101"/>
    </row>
    <row r="44" spans="2:12" x14ac:dyDescent="0.25">
      <c r="B44" s="99"/>
      <c r="C44" s="101"/>
      <c r="D44" s="181" t="s">
        <v>151</v>
      </c>
      <c r="E44" s="221"/>
      <c r="F44" s="221"/>
      <c r="G44" s="188">
        <v>0.08</v>
      </c>
      <c r="H44" s="339"/>
      <c r="I44" s="189">
        <f t="shared" si="3"/>
        <v>0</v>
      </c>
      <c r="J44" s="101"/>
      <c r="K44" s="103"/>
      <c r="L44" s="101"/>
    </row>
    <row r="45" spans="2:12" x14ac:dyDescent="0.25">
      <c r="B45" s="99"/>
      <c r="C45" s="101"/>
      <c r="D45" s="572"/>
      <c r="E45" s="573"/>
      <c r="F45" s="573"/>
      <c r="G45" s="573"/>
      <c r="H45" s="573"/>
      <c r="I45" s="574"/>
      <c r="J45" s="101"/>
      <c r="K45" s="103"/>
      <c r="L45" s="101"/>
    </row>
    <row r="46" spans="2:12" ht="17.25" x14ac:dyDescent="0.3">
      <c r="B46" s="99"/>
      <c r="C46" s="101"/>
      <c r="D46" s="569" t="s">
        <v>247</v>
      </c>
      <c r="E46" s="570"/>
      <c r="F46" s="570"/>
      <c r="G46" s="570"/>
      <c r="H46" s="570"/>
      <c r="I46" s="571"/>
      <c r="J46" s="101"/>
      <c r="K46" s="103"/>
      <c r="L46" s="101"/>
    </row>
    <row r="47" spans="2:12" ht="60" x14ac:dyDescent="0.25">
      <c r="B47" s="99"/>
      <c r="C47" s="101"/>
      <c r="D47" s="180"/>
      <c r="E47" s="193" t="s">
        <v>167</v>
      </c>
      <c r="F47" s="191" t="s">
        <v>168</v>
      </c>
      <c r="G47" s="191" t="s">
        <v>178</v>
      </c>
      <c r="H47" s="191" t="s">
        <v>169</v>
      </c>
      <c r="I47" s="191" t="s">
        <v>170</v>
      </c>
      <c r="J47" s="101"/>
      <c r="K47" s="103"/>
      <c r="L47" s="101"/>
    </row>
    <row r="48" spans="2:12" x14ac:dyDescent="0.25">
      <c r="B48" s="99"/>
      <c r="C48" s="101"/>
      <c r="D48" s="181" t="s">
        <v>149</v>
      </c>
      <c r="E48" s="221"/>
      <c r="F48" s="221"/>
      <c r="G48" s="188">
        <v>0.08</v>
      </c>
      <c r="H48" s="339"/>
      <c r="I48" s="189">
        <f>(SUM(E48:G48))*H48</f>
        <v>0</v>
      </c>
      <c r="J48" s="101"/>
      <c r="K48" s="103"/>
      <c r="L48" s="101"/>
    </row>
    <row r="49" spans="2:12" x14ac:dyDescent="0.25">
      <c r="B49" s="99"/>
      <c r="C49" s="101"/>
      <c r="D49" s="181" t="s">
        <v>149</v>
      </c>
      <c r="E49" s="221"/>
      <c r="F49" s="221"/>
      <c r="G49" s="188">
        <v>0.08</v>
      </c>
      <c r="H49" s="339"/>
      <c r="I49" s="189">
        <f t="shared" ref="I49:I53" si="4">(SUM(E49:G49))*H49</f>
        <v>0</v>
      </c>
      <c r="J49" s="101"/>
      <c r="K49" s="103"/>
      <c r="L49" s="101"/>
    </row>
    <row r="50" spans="2:12" x14ac:dyDescent="0.25">
      <c r="B50" s="99"/>
      <c r="C50" s="101"/>
      <c r="D50" s="181" t="s">
        <v>150</v>
      </c>
      <c r="E50" s="221"/>
      <c r="F50" s="221"/>
      <c r="G50" s="188">
        <v>0.08</v>
      </c>
      <c r="H50" s="339"/>
      <c r="I50" s="189">
        <f t="shared" si="4"/>
        <v>0</v>
      </c>
      <c r="J50" s="101"/>
      <c r="K50" s="103"/>
      <c r="L50" s="101"/>
    </row>
    <row r="51" spans="2:12" x14ac:dyDescent="0.25">
      <c r="B51" s="99"/>
      <c r="C51" s="101"/>
      <c r="D51" s="181" t="s">
        <v>150</v>
      </c>
      <c r="E51" s="221"/>
      <c r="F51" s="221"/>
      <c r="G51" s="188">
        <v>0.08</v>
      </c>
      <c r="H51" s="339"/>
      <c r="I51" s="189">
        <f t="shared" si="4"/>
        <v>0</v>
      </c>
      <c r="J51" s="101"/>
      <c r="K51" s="103"/>
      <c r="L51" s="101"/>
    </row>
    <row r="52" spans="2:12" x14ac:dyDescent="0.25">
      <c r="B52" s="99"/>
      <c r="C52" s="101"/>
      <c r="D52" s="181" t="s">
        <v>151</v>
      </c>
      <c r="E52" s="221"/>
      <c r="F52" s="221"/>
      <c r="G52" s="188">
        <v>0.08</v>
      </c>
      <c r="H52" s="339"/>
      <c r="I52" s="189">
        <f t="shared" si="4"/>
        <v>0</v>
      </c>
      <c r="J52" s="101"/>
      <c r="K52" s="103"/>
      <c r="L52" s="101"/>
    </row>
    <row r="53" spans="2:12" x14ac:dyDescent="0.25">
      <c r="B53" s="99"/>
      <c r="C53" s="101"/>
      <c r="D53" s="181" t="s">
        <v>151</v>
      </c>
      <c r="E53" s="221"/>
      <c r="F53" s="221"/>
      <c r="G53" s="188">
        <v>0.08</v>
      </c>
      <c r="H53" s="339"/>
      <c r="I53" s="189">
        <f t="shared" si="4"/>
        <v>0</v>
      </c>
      <c r="J53" s="101"/>
      <c r="K53" s="103"/>
      <c r="L53" s="101"/>
    </row>
    <row r="54" spans="2:12" x14ac:dyDescent="0.25">
      <c r="B54" s="99"/>
      <c r="C54" s="101"/>
      <c r="D54" s="572"/>
      <c r="E54" s="573"/>
      <c r="F54" s="573"/>
      <c r="G54" s="573"/>
      <c r="H54" s="573"/>
      <c r="I54" s="574"/>
      <c r="J54" s="101"/>
      <c r="K54" s="103"/>
      <c r="L54" s="101"/>
    </row>
    <row r="55" spans="2:12" ht="17.25" x14ac:dyDescent="0.3">
      <c r="B55" s="99"/>
      <c r="C55" s="101"/>
      <c r="D55" s="569" t="s">
        <v>248</v>
      </c>
      <c r="E55" s="570"/>
      <c r="F55" s="570"/>
      <c r="G55" s="570"/>
      <c r="H55" s="570"/>
      <c r="I55" s="571"/>
      <c r="J55" s="101"/>
      <c r="K55" s="103"/>
      <c r="L55" s="101"/>
    </row>
    <row r="56" spans="2:12" ht="60" x14ac:dyDescent="0.25">
      <c r="B56" s="99"/>
      <c r="C56" s="101"/>
      <c r="D56" s="613" t="s">
        <v>177</v>
      </c>
      <c r="E56" s="614"/>
      <c r="F56" s="191" t="s">
        <v>171</v>
      </c>
      <c r="G56" s="191" t="s">
        <v>178</v>
      </c>
      <c r="H56" s="191" t="s">
        <v>172</v>
      </c>
      <c r="I56" s="191" t="s">
        <v>173</v>
      </c>
      <c r="J56" s="101"/>
      <c r="K56" s="103"/>
      <c r="L56" s="101"/>
    </row>
    <row r="57" spans="2:12" x14ac:dyDescent="0.25">
      <c r="B57" s="99"/>
      <c r="C57" s="101"/>
      <c r="D57" s="181" t="s">
        <v>149</v>
      </c>
      <c r="E57" s="480"/>
      <c r="F57" s="221"/>
      <c r="G57" s="188">
        <v>0.08</v>
      </c>
      <c r="H57" s="339"/>
      <c r="I57" s="189">
        <f>(SUM(F57:G57))*H57</f>
        <v>0</v>
      </c>
      <c r="J57" s="101"/>
      <c r="K57" s="103"/>
      <c r="L57" s="101"/>
    </row>
    <row r="58" spans="2:12" x14ac:dyDescent="0.25">
      <c r="B58" s="99"/>
      <c r="C58" s="101"/>
      <c r="D58" s="181" t="s">
        <v>149</v>
      </c>
      <c r="E58" s="481"/>
      <c r="F58" s="221"/>
      <c r="G58" s="188">
        <v>0.08</v>
      </c>
      <c r="H58" s="339"/>
      <c r="I58" s="189">
        <f t="shared" ref="I58:I62" si="5">(SUM(F58:G58))*H58</f>
        <v>0</v>
      </c>
      <c r="J58" s="101"/>
      <c r="K58" s="103"/>
      <c r="L58" s="101"/>
    </row>
    <row r="59" spans="2:12" x14ac:dyDescent="0.25">
      <c r="B59" s="99"/>
      <c r="C59" s="101"/>
      <c r="D59" s="181" t="s">
        <v>150</v>
      </c>
      <c r="E59" s="481"/>
      <c r="F59" s="221"/>
      <c r="G59" s="188">
        <v>0.08</v>
      </c>
      <c r="H59" s="339"/>
      <c r="I59" s="189">
        <f t="shared" si="5"/>
        <v>0</v>
      </c>
      <c r="J59" s="101"/>
      <c r="K59" s="103"/>
      <c r="L59" s="101"/>
    </row>
    <row r="60" spans="2:12" x14ac:dyDescent="0.25">
      <c r="B60" s="99"/>
      <c r="C60" s="101"/>
      <c r="D60" s="181" t="s">
        <v>150</v>
      </c>
      <c r="E60" s="481"/>
      <c r="F60" s="221"/>
      <c r="G60" s="188">
        <v>0.08</v>
      </c>
      <c r="H60" s="339"/>
      <c r="I60" s="189">
        <f t="shared" si="5"/>
        <v>0</v>
      </c>
      <c r="J60" s="101"/>
      <c r="K60" s="103"/>
      <c r="L60" s="101"/>
    </row>
    <row r="61" spans="2:12" x14ac:dyDescent="0.25">
      <c r="B61" s="99"/>
      <c r="C61" s="101"/>
      <c r="D61" s="181" t="s">
        <v>151</v>
      </c>
      <c r="E61" s="481"/>
      <c r="F61" s="221"/>
      <c r="G61" s="188">
        <v>0.08</v>
      </c>
      <c r="H61" s="339"/>
      <c r="I61" s="189">
        <f t="shared" si="5"/>
        <v>0</v>
      </c>
      <c r="J61" s="101"/>
      <c r="K61" s="103"/>
      <c r="L61" s="101"/>
    </row>
    <row r="62" spans="2:12" x14ac:dyDescent="0.25">
      <c r="B62" s="99"/>
      <c r="C62" s="101"/>
      <c r="D62" s="181" t="s">
        <v>151</v>
      </c>
      <c r="E62" s="482"/>
      <c r="F62" s="221"/>
      <c r="G62" s="188">
        <v>0.08</v>
      </c>
      <c r="H62" s="339"/>
      <c r="I62" s="189">
        <f t="shared" si="5"/>
        <v>0</v>
      </c>
      <c r="J62" s="101"/>
      <c r="K62" s="103"/>
      <c r="L62" s="101"/>
    </row>
    <row r="63" spans="2:12" x14ac:dyDescent="0.25">
      <c r="B63" s="99"/>
      <c r="C63" s="101"/>
      <c r="D63" s="575"/>
      <c r="E63" s="576"/>
      <c r="F63" s="576"/>
      <c r="G63" s="576"/>
      <c r="H63" s="576"/>
      <c r="I63" s="577"/>
      <c r="J63" s="101"/>
      <c r="K63" s="103"/>
      <c r="L63" s="101"/>
    </row>
    <row r="64" spans="2:12" x14ac:dyDescent="0.25">
      <c r="B64" s="99"/>
      <c r="C64" s="101"/>
      <c r="D64" s="610"/>
      <c r="E64" s="611"/>
      <c r="F64" s="611"/>
      <c r="G64" s="611"/>
      <c r="H64" s="611"/>
      <c r="I64" s="612"/>
      <c r="J64" s="101"/>
      <c r="K64" s="103"/>
      <c r="L64" s="101"/>
    </row>
    <row r="65" spans="2:12" ht="33" customHeight="1" x14ac:dyDescent="0.3">
      <c r="B65" s="99"/>
      <c r="C65" s="101"/>
      <c r="D65" s="591" t="s">
        <v>174</v>
      </c>
      <c r="E65" s="592"/>
      <c r="F65" s="592"/>
      <c r="G65" s="592"/>
      <c r="H65" s="593"/>
      <c r="I65" s="187">
        <f>SUM(I57:I62)+SUM(I48:I53)+SUM(I39:I44)</f>
        <v>0</v>
      </c>
      <c r="J65" s="101"/>
      <c r="K65" s="103"/>
      <c r="L65" s="101"/>
    </row>
    <row r="66" spans="2:12" ht="16.5" customHeight="1" x14ac:dyDescent="0.25">
      <c r="B66" s="99"/>
      <c r="C66" s="101"/>
      <c r="D66" s="328"/>
      <c r="E66" s="328"/>
      <c r="F66" s="328"/>
      <c r="G66" s="328"/>
      <c r="H66" s="328"/>
      <c r="I66" s="329"/>
      <c r="J66" s="101"/>
      <c r="K66" s="103"/>
      <c r="L66" s="101"/>
    </row>
    <row r="67" spans="2:12" ht="28.5" x14ac:dyDescent="0.45">
      <c r="B67" s="99"/>
      <c r="C67" s="101"/>
      <c r="D67" s="597" t="s">
        <v>318</v>
      </c>
      <c r="E67" s="597"/>
      <c r="F67" s="597"/>
      <c r="G67" s="597"/>
      <c r="H67" s="597"/>
      <c r="I67" s="597"/>
      <c r="J67" s="101"/>
      <c r="K67" s="103"/>
      <c r="L67" s="101"/>
    </row>
    <row r="68" spans="2:12" ht="35.25" customHeight="1" x14ac:dyDescent="0.25">
      <c r="B68" s="99"/>
      <c r="C68" s="101"/>
      <c r="D68" s="331"/>
      <c r="E68" s="331" t="s">
        <v>320</v>
      </c>
      <c r="F68" s="600" t="s">
        <v>319</v>
      </c>
      <c r="G68" s="601"/>
      <c r="H68" s="332" t="s">
        <v>321</v>
      </c>
      <c r="I68" s="333" t="s">
        <v>322</v>
      </c>
      <c r="J68" s="101"/>
      <c r="K68" s="103"/>
      <c r="L68" s="101"/>
    </row>
    <row r="69" spans="2:12" ht="15.75" customHeight="1" x14ac:dyDescent="0.25">
      <c r="B69" s="99"/>
      <c r="C69" s="101"/>
      <c r="D69" s="330" t="s">
        <v>323</v>
      </c>
      <c r="E69" s="334"/>
      <c r="F69" s="598"/>
      <c r="G69" s="599"/>
      <c r="H69" s="341"/>
      <c r="I69" s="189">
        <f>F69*H69</f>
        <v>0</v>
      </c>
      <c r="J69" s="101"/>
      <c r="K69" s="103"/>
      <c r="L69" s="101"/>
    </row>
    <row r="70" spans="2:12" ht="15" customHeight="1" x14ac:dyDescent="0.25">
      <c r="B70" s="99"/>
      <c r="C70" s="101"/>
      <c r="D70" s="330" t="s">
        <v>324</v>
      </c>
      <c r="E70" s="335"/>
      <c r="F70" s="598"/>
      <c r="G70" s="599"/>
      <c r="H70" s="341"/>
      <c r="I70" s="189">
        <f>(SUM(E70:G70)*H70)</f>
        <v>0</v>
      </c>
      <c r="J70" s="101"/>
      <c r="K70" s="103"/>
      <c r="L70" s="101"/>
    </row>
    <row r="71" spans="2:12" ht="15" customHeight="1" x14ac:dyDescent="0.25">
      <c r="B71" s="99"/>
      <c r="C71" s="101"/>
      <c r="D71" s="330" t="s">
        <v>325</v>
      </c>
      <c r="E71" s="335"/>
      <c r="F71" s="598"/>
      <c r="G71" s="599"/>
      <c r="H71" s="341"/>
      <c r="I71" s="189">
        <f>(SUM(E71:G71)*H71)</f>
        <v>0</v>
      </c>
      <c r="J71" s="101"/>
      <c r="K71" s="103"/>
      <c r="L71" s="101"/>
    </row>
    <row r="72" spans="2:12" ht="15.75" customHeight="1" x14ac:dyDescent="0.25">
      <c r="B72" s="99"/>
      <c r="C72" s="101"/>
      <c r="D72" s="605"/>
      <c r="E72" s="606"/>
      <c r="F72" s="606"/>
      <c r="G72" s="606"/>
      <c r="H72" s="606"/>
      <c r="I72" s="607"/>
      <c r="J72" s="101"/>
      <c r="K72" s="103"/>
      <c r="L72" s="101"/>
    </row>
    <row r="73" spans="2:12" ht="32.25" customHeight="1" x14ac:dyDescent="0.3">
      <c r="B73" s="99"/>
      <c r="C73" s="101"/>
      <c r="D73" s="591" t="s">
        <v>326</v>
      </c>
      <c r="E73" s="592"/>
      <c r="F73" s="592"/>
      <c r="G73" s="592"/>
      <c r="H73" s="593"/>
      <c r="I73" s="187">
        <f>SUM(I69:I71)</f>
        <v>0</v>
      </c>
      <c r="J73" s="101"/>
      <c r="K73" s="103"/>
      <c r="L73" s="101"/>
    </row>
    <row r="74" spans="2:12" ht="14.25" customHeight="1" x14ac:dyDescent="0.3">
      <c r="B74" s="99"/>
      <c r="C74" s="101"/>
      <c r="D74" s="336"/>
      <c r="E74" s="336"/>
      <c r="F74" s="336"/>
      <c r="G74" s="336"/>
      <c r="H74" s="336"/>
      <c r="I74" s="337"/>
      <c r="J74" s="101"/>
      <c r="K74" s="103"/>
      <c r="L74" s="101"/>
    </row>
    <row r="75" spans="2:12" ht="28.5" customHeight="1" x14ac:dyDescent="0.45">
      <c r="B75" s="99"/>
      <c r="C75" s="101"/>
      <c r="D75" s="608" t="s">
        <v>327</v>
      </c>
      <c r="E75" s="609"/>
      <c r="F75" s="609"/>
      <c r="G75" s="609"/>
      <c r="H75" s="609"/>
      <c r="I75" s="609"/>
      <c r="J75" s="101"/>
      <c r="K75" s="103"/>
      <c r="L75" s="101"/>
    </row>
    <row r="76" spans="2:12" ht="30" customHeight="1" x14ac:dyDescent="0.25">
      <c r="B76" s="99"/>
      <c r="C76" s="101"/>
      <c r="D76" s="331"/>
      <c r="E76" s="331" t="s">
        <v>328</v>
      </c>
      <c r="F76" s="600" t="s">
        <v>319</v>
      </c>
      <c r="G76" s="601"/>
      <c r="H76" s="332" t="s">
        <v>329</v>
      </c>
      <c r="I76" s="338" t="s">
        <v>330</v>
      </c>
      <c r="J76" s="101"/>
      <c r="K76" s="103"/>
      <c r="L76" s="101"/>
    </row>
    <row r="77" spans="2:12" ht="15" customHeight="1" x14ac:dyDescent="0.25">
      <c r="B77" s="99"/>
      <c r="C77" s="101"/>
      <c r="D77" s="330" t="s">
        <v>323</v>
      </c>
      <c r="E77" s="334"/>
      <c r="F77" s="598"/>
      <c r="G77" s="599"/>
      <c r="H77" s="341"/>
      <c r="I77" s="189">
        <f>F77*H77</f>
        <v>0</v>
      </c>
      <c r="J77" s="101"/>
      <c r="K77" s="103"/>
      <c r="L77" s="101"/>
    </row>
    <row r="78" spans="2:12" ht="14.25" customHeight="1" x14ac:dyDescent="0.25">
      <c r="B78" s="99"/>
      <c r="C78" s="101"/>
      <c r="D78" s="330" t="s">
        <v>324</v>
      </c>
      <c r="E78" s="335"/>
      <c r="F78" s="598"/>
      <c r="G78" s="599"/>
      <c r="H78" s="341"/>
      <c r="I78" s="189">
        <f>(SUM(E78:G78)*H78)</f>
        <v>0</v>
      </c>
      <c r="J78" s="101"/>
      <c r="K78" s="103"/>
      <c r="L78" s="101"/>
    </row>
    <row r="79" spans="2:12" ht="14.25" customHeight="1" x14ac:dyDescent="0.25">
      <c r="B79" s="99"/>
      <c r="C79" s="101"/>
      <c r="D79" s="330" t="s">
        <v>325</v>
      </c>
      <c r="E79" s="335"/>
      <c r="F79" s="598"/>
      <c r="G79" s="599"/>
      <c r="H79" s="341"/>
      <c r="I79" s="189">
        <f>(SUM(E79:G79)*H79)</f>
        <v>0</v>
      </c>
      <c r="J79" s="101"/>
      <c r="K79" s="103"/>
      <c r="L79" s="101"/>
    </row>
    <row r="80" spans="2:12" ht="14.25" customHeight="1" x14ac:dyDescent="0.25">
      <c r="B80" s="99"/>
      <c r="C80" s="101"/>
      <c r="D80" s="605"/>
      <c r="E80" s="606"/>
      <c r="F80" s="606"/>
      <c r="G80" s="606"/>
      <c r="H80" s="606"/>
      <c r="I80" s="607"/>
      <c r="J80" s="101"/>
      <c r="K80" s="103"/>
      <c r="L80" s="101"/>
    </row>
    <row r="81" spans="2:12" ht="38.25" customHeight="1" x14ac:dyDescent="0.3">
      <c r="B81" s="99"/>
      <c r="C81" s="101"/>
      <c r="D81" s="591" t="s">
        <v>336</v>
      </c>
      <c r="E81" s="592"/>
      <c r="F81" s="592"/>
      <c r="G81" s="592"/>
      <c r="H81" s="593"/>
      <c r="I81" s="187">
        <f>SUM(I77:I79)</f>
        <v>0</v>
      </c>
      <c r="J81" s="101"/>
      <c r="K81" s="103"/>
      <c r="L81" s="101"/>
    </row>
    <row r="82" spans="2:12" ht="15" customHeight="1" x14ac:dyDescent="0.25">
      <c r="B82" s="99"/>
      <c r="C82" s="101"/>
      <c r="D82" s="500"/>
      <c r="E82" s="500"/>
      <c r="F82" s="500"/>
      <c r="G82" s="500"/>
      <c r="H82" s="500"/>
      <c r="I82" s="500"/>
      <c r="J82" s="101"/>
      <c r="K82" s="103"/>
      <c r="L82" s="101"/>
    </row>
    <row r="83" spans="2:12" ht="15" customHeight="1" x14ac:dyDescent="0.25">
      <c r="B83" s="99"/>
      <c r="C83" s="101"/>
      <c r="D83" s="500"/>
      <c r="E83" s="500"/>
      <c r="F83" s="500"/>
      <c r="G83" s="500"/>
      <c r="H83" s="500"/>
      <c r="I83" s="500"/>
      <c r="J83" s="101"/>
      <c r="K83" s="103"/>
      <c r="L83" s="101"/>
    </row>
    <row r="84" spans="2:12" x14ac:dyDescent="0.25">
      <c r="B84" s="99"/>
      <c r="C84" s="101"/>
      <c r="D84" s="500"/>
      <c r="E84" s="500"/>
      <c r="F84" s="500"/>
      <c r="G84" s="500"/>
      <c r="H84" s="500"/>
      <c r="I84" s="500"/>
      <c r="J84" s="101"/>
      <c r="K84" s="103"/>
      <c r="L84" s="101"/>
    </row>
    <row r="85" spans="2:12" ht="19.5" x14ac:dyDescent="0.25">
      <c r="B85" s="99"/>
      <c r="C85" s="101"/>
      <c r="D85" s="584" t="s">
        <v>175</v>
      </c>
      <c r="E85" s="584"/>
      <c r="F85" s="584"/>
      <c r="G85" s="584"/>
      <c r="H85" s="584"/>
      <c r="I85" s="190">
        <f>I34+I65+I73+I81</f>
        <v>0</v>
      </c>
      <c r="J85" s="101"/>
      <c r="K85" s="103"/>
      <c r="L85" s="101"/>
    </row>
    <row r="86" spans="2:12" ht="19.5" x14ac:dyDescent="0.25">
      <c r="B86" s="99"/>
      <c r="C86" s="101"/>
      <c r="D86" s="183"/>
      <c r="E86" s="183"/>
      <c r="F86" s="183"/>
      <c r="G86" s="183"/>
      <c r="H86" s="183"/>
      <c r="I86" s="184"/>
      <c r="J86" s="101"/>
      <c r="K86" s="103"/>
      <c r="L86" s="101"/>
    </row>
    <row r="87" spans="2:12" ht="15.75" thickBot="1" x14ac:dyDescent="0.3">
      <c r="B87" s="124"/>
      <c r="C87" s="126"/>
      <c r="D87" s="126"/>
      <c r="E87" s="126"/>
      <c r="F87" s="126"/>
      <c r="G87" s="126"/>
      <c r="H87" s="126"/>
      <c r="I87" s="126"/>
      <c r="J87" s="126"/>
      <c r="K87" s="147"/>
    </row>
    <row r="88" spans="2:12" x14ac:dyDescent="0.25">
      <c r="B88" s="101"/>
      <c r="C88" s="101"/>
      <c r="D88" s="101"/>
      <c r="E88" s="101"/>
      <c r="F88" s="101"/>
      <c r="G88" s="101"/>
      <c r="H88" s="101"/>
      <c r="I88" s="101"/>
      <c r="J88" s="101"/>
      <c r="K88" s="101"/>
    </row>
    <row r="89" spans="2:12" x14ac:dyDescent="0.25">
      <c r="B89" s="101"/>
      <c r="C89" s="101"/>
      <c r="D89" s="101"/>
      <c r="E89" s="101"/>
      <c r="F89" s="101"/>
      <c r="G89" s="101"/>
      <c r="H89" s="101"/>
      <c r="I89" s="101"/>
      <c r="J89" s="101"/>
      <c r="K89" s="101"/>
    </row>
    <row r="90" spans="2:12" x14ac:dyDescent="0.25"/>
  </sheetData>
  <sheetProtection sheet="1" objects="1" scenarios="1" selectLockedCells="1"/>
  <mergeCells count="59">
    <mergeCell ref="D45:I45"/>
    <mergeCell ref="D54:I54"/>
    <mergeCell ref="D63:I64"/>
    <mergeCell ref="D56:E56"/>
    <mergeCell ref="D46:I46"/>
    <mergeCell ref="D55:I55"/>
    <mergeCell ref="D81:H81"/>
    <mergeCell ref="D72:I72"/>
    <mergeCell ref="D73:H73"/>
    <mergeCell ref="D75:I75"/>
    <mergeCell ref="F76:G76"/>
    <mergeCell ref="F77:G77"/>
    <mergeCell ref="F78:G78"/>
    <mergeCell ref="F79:G79"/>
    <mergeCell ref="D80:I80"/>
    <mergeCell ref="D6:I6"/>
    <mergeCell ref="D36:I36"/>
    <mergeCell ref="D67:I67"/>
    <mergeCell ref="F71:G71"/>
    <mergeCell ref="F70:G70"/>
    <mergeCell ref="F69:G69"/>
    <mergeCell ref="F68:G68"/>
    <mergeCell ref="D34:H34"/>
    <mergeCell ref="F20:G20"/>
    <mergeCell ref="F18:G18"/>
    <mergeCell ref="F23:G23"/>
    <mergeCell ref="E27:E32"/>
    <mergeCell ref="F32:G32"/>
    <mergeCell ref="F30:G30"/>
    <mergeCell ref="F28:G28"/>
    <mergeCell ref="F22:G22"/>
    <mergeCell ref="C4:J4"/>
    <mergeCell ref="B1:K1"/>
    <mergeCell ref="D85:H85"/>
    <mergeCell ref="F14:G14"/>
    <mergeCell ref="F12:G12"/>
    <mergeCell ref="F19:G19"/>
    <mergeCell ref="F21:G21"/>
    <mergeCell ref="F13:G13"/>
    <mergeCell ref="F11:G11"/>
    <mergeCell ref="F9:G9"/>
    <mergeCell ref="D82:I84"/>
    <mergeCell ref="E57:E62"/>
    <mergeCell ref="F8:G8"/>
    <mergeCell ref="F17:G17"/>
    <mergeCell ref="F26:G26"/>
    <mergeCell ref="D65:H65"/>
    <mergeCell ref="F27:G27"/>
    <mergeCell ref="D7:I7"/>
    <mergeCell ref="D16:I16"/>
    <mergeCell ref="D25:I25"/>
    <mergeCell ref="D37:I37"/>
    <mergeCell ref="D15:I15"/>
    <mergeCell ref="D24:I24"/>
    <mergeCell ref="D33:I33"/>
    <mergeCell ref="D26:E26"/>
    <mergeCell ref="F10:G10"/>
    <mergeCell ref="F29:G29"/>
    <mergeCell ref="F31:G31"/>
  </mergeCells>
  <pageMargins left="0.7" right="0.7" top="0.75" bottom="0.75" header="0.3" footer="0.3"/>
  <pageSetup scale="5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8"/>
  <sheetViews>
    <sheetView showGridLines="0" zoomScaleNormal="100" workbookViewId="0">
      <selection activeCell="C2" sqref="C2:D2"/>
    </sheetView>
  </sheetViews>
  <sheetFormatPr defaultColWidth="0" defaultRowHeight="15" zeroHeight="1" x14ac:dyDescent="0.25"/>
  <cols>
    <col min="1" max="1" width="8.85546875" style="96" customWidth="1"/>
    <col min="2" max="2" width="66" style="96" bestFit="1" customWidth="1"/>
    <col min="3" max="3" width="18.42578125" style="96" customWidth="1"/>
    <col min="4" max="4" width="14.7109375" style="96" customWidth="1"/>
    <col min="5" max="13" width="8.85546875" style="96" customWidth="1"/>
    <col min="14" max="16384" width="8.85546875" style="96" hidden="1"/>
  </cols>
  <sheetData>
    <row r="1" spans="2:12" ht="69" customHeight="1" thickBot="1" x14ac:dyDescent="0.3"/>
    <row r="2" spans="2:12" ht="19.5" thickBot="1" x14ac:dyDescent="0.35">
      <c r="B2" s="387" t="s">
        <v>343</v>
      </c>
      <c r="C2" s="615"/>
      <c r="D2" s="616"/>
    </row>
    <row r="3" spans="2:12" ht="27" customHeight="1" thickBot="1" x14ac:dyDescent="0.3">
      <c r="B3" s="159" t="s">
        <v>229</v>
      </c>
      <c r="C3" s="160"/>
      <c r="D3" s="161"/>
    </row>
    <row r="4" spans="2:12" ht="32.25" customHeight="1" x14ac:dyDescent="0.25">
      <c r="B4" s="162" t="s">
        <v>230</v>
      </c>
      <c r="C4" s="163"/>
      <c r="D4" s="164"/>
      <c r="G4" s="617" t="s">
        <v>231</v>
      </c>
      <c r="H4" s="618"/>
      <c r="I4" s="618"/>
      <c r="J4" s="618"/>
      <c r="K4" s="618"/>
      <c r="L4" s="619"/>
    </row>
    <row r="5" spans="2:12" ht="33.75" customHeight="1" x14ac:dyDescent="0.25">
      <c r="B5" s="165" t="s">
        <v>50</v>
      </c>
      <c r="C5" s="166">
        <f>('1. Breakfast Fillable'!G131+'2. Lunch Fillable'!G121)</f>
        <v>0</v>
      </c>
      <c r="D5" s="164"/>
      <c r="G5" s="620" t="s">
        <v>232</v>
      </c>
      <c r="H5" s="621"/>
      <c r="I5" s="621"/>
      <c r="J5" s="621"/>
      <c r="K5" s="621"/>
      <c r="L5" s="622"/>
    </row>
    <row r="6" spans="2:12" ht="33.75" customHeight="1" x14ac:dyDescent="0.25">
      <c r="B6" s="165" t="s">
        <v>233</v>
      </c>
      <c r="C6" s="166">
        <f>('1. Breakfast Fillable'!G71+'2. Lunch Fillable'!G61+'3. A la Carte Fillable'!I29)</f>
        <v>0</v>
      </c>
      <c r="D6" s="164"/>
      <c r="G6" s="620"/>
      <c r="H6" s="621"/>
      <c r="I6" s="621"/>
      <c r="J6" s="621"/>
      <c r="K6" s="621"/>
      <c r="L6" s="622"/>
    </row>
    <row r="7" spans="2:12" ht="33.75" customHeight="1" x14ac:dyDescent="0.25">
      <c r="B7" s="165" t="s">
        <v>234</v>
      </c>
      <c r="C7" s="167">
        <f>C5+C6</f>
        <v>0</v>
      </c>
      <c r="D7" s="164"/>
      <c r="G7" s="620"/>
      <c r="H7" s="621"/>
      <c r="I7" s="621"/>
      <c r="J7" s="621"/>
      <c r="K7" s="621"/>
      <c r="L7" s="622"/>
    </row>
    <row r="8" spans="2:12" ht="33" customHeight="1" x14ac:dyDescent="0.25">
      <c r="B8" s="165" t="s">
        <v>235</v>
      </c>
      <c r="C8" s="166">
        <f>('1. Breakfast Fillable'!K71+'2. Lunch Fillable'!K61+'3. A la Carte Fillable'!J29)</f>
        <v>0</v>
      </c>
      <c r="D8" s="164"/>
      <c r="G8" s="620"/>
      <c r="H8" s="621"/>
      <c r="I8" s="621"/>
      <c r="J8" s="621"/>
      <c r="K8" s="621"/>
      <c r="L8" s="622"/>
    </row>
    <row r="9" spans="2:12" ht="30" customHeight="1" x14ac:dyDescent="0.25">
      <c r="B9" s="165" t="s">
        <v>236</v>
      </c>
      <c r="C9" s="166">
        <f>C8+'4. Program Food Revenue'!I85</f>
        <v>0</v>
      </c>
      <c r="D9" s="164"/>
      <c r="G9" s="620" t="s">
        <v>237</v>
      </c>
      <c r="H9" s="621"/>
      <c r="I9" s="621"/>
      <c r="J9" s="621"/>
      <c r="K9" s="621"/>
      <c r="L9" s="622"/>
    </row>
    <row r="10" spans="2:12" x14ac:dyDescent="0.25">
      <c r="B10" s="165"/>
      <c r="C10" s="163"/>
      <c r="D10" s="164"/>
      <c r="G10" s="620"/>
      <c r="H10" s="621"/>
      <c r="I10" s="621"/>
      <c r="J10" s="621"/>
      <c r="K10" s="621"/>
      <c r="L10" s="622"/>
    </row>
    <row r="11" spans="2:12" ht="24" customHeight="1" x14ac:dyDescent="0.25">
      <c r="B11" s="165"/>
      <c r="C11" s="163"/>
      <c r="D11" s="164"/>
      <c r="G11" s="620"/>
      <c r="H11" s="621"/>
      <c r="I11" s="621"/>
      <c r="J11" s="621"/>
      <c r="K11" s="621"/>
      <c r="L11" s="622"/>
    </row>
    <row r="12" spans="2:12" ht="28.5" customHeight="1" x14ac:dyDescent="0.25">
      <c r="B12" s="165" t="s">
        <v>238</v>
      </c>
      <c r="C12" s="168">
        <f>IF(C7=0,0,(C6/C7))</f>
        <v>0</v>
      </c>
      <c r="D12" s="164"/>
      <c r="G12" s="623" t="s">
        <v>239</v>
      </c>
      <c r="H12" s="624"/>
      <c r="I12" s="624"/>
      <c r="J12" s="624"/>
      <c r="K12" s="624"/>
      <c r="L12" s="625"/>
    </row>
    <row r="13" spans="2:12" x14ac:dyDescent="0.25">
      <c r="B13" s="165"/>
      <c r="C13" s="163"/>
      <c r="D13" s="164"/>
      <c r="G13" s="623"/>
      <c r="H13" s="624"/>
      <c r="I13" s="624"/>
      <c r="J13" s="624"/>
      <c r="K13" s="624"/>
      <c r="L13" s="625"/>
    </row>
    <row r="14" spans="2:12" ht="24.75" customHeight="1" x14ac:dyDescent="0.25">
      <c r="B14" s="165" t="s">
        <v>240</v>
      </c>
      <c r="C14" s="167">
        <f>C12*C9</f>
        <v>0</v>
      </c>
      <c r="D14" s="164"/>
      <c r="G14" s="623"/>
      <c r="H14" s="624"/>
      <c r="I14" s="624"/>
      <c r="J14" s="624"/>
      <c r="K14" s="624"/>
      <c r="L14" s="625"/>
    </row>
    <row r="15" spans="2:12" x14ac:dyDescent="0.25">
      <c r="B15" s="165"/>
      <c r="C15" s="163"/>
      <c r="D15" s="164"/>
      <c r="G15" s="623" t="s">
        <v>241</v>
      </c>
      <c r="H15" s="624"/>
      <c r="I15" s="624"/>
      <c r="J15" s="624"/>
      <c r="K15" s="624"/>
      <c r="L15" s="625"/>
    </row>
    <row r="16" spans="2:12" ht="15.75" thickBot="1" x14ac:dyDescent="0.3">
      <c r="B16" s="169" t="s">
        <v>242</v>
      </c>
      <c r="C16" s="170">
        <f>IF((C14-C8)&lt;0,0,C14-C8)</f>
        <v>0</v>
      </c>
      <c r="D16" s="171"/>
      <c r="G16" s="626"/>
      <c r="H16" s="627"/>
      <c r="I16" s="627"/>
      <c r="J16" s="627"/>
      <c r="K16" s="627"/>
      <c r="L16" s="628"/>
    </row>
    <row r="17" x14ac:dyDescent="0.25"/>
    <row r="18" x14ac:dyDescent="0.25"/>
  </sheetData>
  <sheetProtection sheet="1" objects="1" scenarios="1" selectLockedCells="1"/>
  <mergeCells count="6">
    <mergeCell ref="G15:L16"/>
    <mergeCell ref="C2:D2"/>
    <mergeCell ref="G4:L4"/>
    <mergeCell ref="G5:L8"/>
    <mergeCell ref="G9:L11"/>
    <mergeCell ref="G12:L14"/>
  </mergeCells>
  <hyperlinks>
    <hyperlink ref="B10" location="'Nonprogram Food Revenue Tool'!B64" display="Total Revenue" xr:uid="{00000000-0004-0000-0700-000000000000}"/>
    <hyperlink ref="B8" location="'Nonprogram Food Revenue Tool'!B62" display="Total Food Costs" xr:uid="{00000000-0004-0000-0700-000001000000}"/>
    <hyperlink ref="B9" location="'Nonprogram Food Revenue Tool'!B63" display="Total Nonprogram Food Revenue" xr:uid="{00000000-0004-0000-0700-000002000000}"/>
    <hyperlink ref="B7" location="'Nonprogram Food Revenue Tool'!B61" display="Cost of Nonprogram Food" xr:uid="{00000000-0004-0000-0700-000003000000}"/>
    <hyperlink ref="B5" location="'Nonprogram Food Revenue Tool'!B60" display="Cost for Reimbursable Meal Food" xr:uid="{00000000-0004-0000-0700-000004000000}"/>
    <hyperlink ref="B6" location="'Nonprogram Food Revenue Tool'!B60" display="Cost for Reimbursable Meal Food" xr:uid="{00000000-0004-0000-0700-000005000000}"/>
  </hyperlink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24"/>
  <sheetViews>
    <sheetView showGridLines="0" zoomScaleNormal="100" workbookViewId="0">
      <selection activeCell="S3" sqref="S3"/>
    </sheetView>
  </sheetViews>
  <sheetFormatPr defaultColWidth="0" defaultRowHeight="15" customHeight="1" zeroHeight="1" x14ac:dyDescent="0.25"/>
  <cols>
    <col min="1" max="1" width="9.140625" customWidth="1"/>
    <col min="2" max="2" width="19.7109375" bestFit="1" customWidth="1"/>
    <col min="3" max="3" width="10.140625" bestFit="1" customWidth="1"/>
    <col min="4" max="6" width="9.140625" customWidth="1"/>
    <col min="7" max="7" width="6.42578125" bestFit="1" customWidth="1"/>
    <col min="8" max="9" width="11.7109375" customWidth="1"/>
    <col min="10" max="10" width="4.5703125" customWidth="1"/>
    <col min="11" max="11" width="17.140625" customWidth="1"/>
    <col min="12" max="12" width="9.140625" customWidth="1"/>
    <col min="13" max="13" width="6.42578125" bestFit="1" customWidth="1"/>
    <col min="14" max="15" width="9.140625" customWidth="1"/>
    <col min="16" max="16" width="5.7109375" customWidth="1"/>
    <col min="17" max="17" width="9.42578125" customWidth="1"/>
    <col min="18" max="18" width="9.140625" customWidth="1"/>
    <col min="19" max="19" width="24.7109375" bestFit="1" customWidth="1"/>
    <col min="20" max="20" width="9.140625" customWidth="1"/>
    <col min="21" max="16384" width="9.140625" hidden="1"/>
  </cols>
  <sheetData>
    <row r="1" spans="2:15" x14ac:dyDescent="0.25"/>
    <row r="2" spans="2:15" x14ac:dyDescent="0.25"/>
    <row r="3" spans="2:15" ht="17.25" x14ac:dyDescent="0.3">
      <c r="B3" s="633" t="s">
        <v>257</v>
      </c>
      <c r="C3" s="633"/>
      <c r="D3" s="633"/>
      <c r="E3" s="633"/>
      <c r="F3" s="633"/>
      <c r="G3" s="633"/>
      <c r="H3" s="633"/>
      <c r="I3" s="634" t="s">
        <v>184</v>
      </c>
      <c r="J3" s="634"/>
      <c r="K3" s="634"/>
      <c r="L3" s="634"/>
      <c r="M3" s="634"/>
      <c r="N3" s="634"/>
      <c r="O3" s="634"/>
    </row>
    <row r="4" spans="2:15" ht="17.25" x14ac:dyDescent="0.3">
      <c r="B4" s="633" t="s">
        <v>251</v>
      </c>
      <c r="C4" s="633"/>
      <c r="D4" s="633"/>
      <c r="E4" s="633"/>
      <c r="F4" s="633"/>
      <c r="G4" s="633"/>
      <c r="H4" s="633"/>
      <c r="I4" s="633"/>
      <c r="J4" s="633"/>
      <c r="K4" s="633"/>
      <c r="L4" s="633"/>
      <c r="M4" s="633"/>
      <c r="N4" s="639" t="s">
        <v>253</v>
      </c>
      <c r="O4" s="640"/>
    </row>
    <row r="5" spans="2:15" ht="17.25" x14ac:dyDescent="0.3">
      <c r="B5" s="633" t="s">
        <v>252</v>
      </c>
      <c r="C5" s="633"/>
      <c r="D5" s="633"/>
      <c r="E5" s="633"/>
      <c r="F5" s="633"/>
      <c r="G5" s="633"/>
      <c r="H5" s="633"/>
      <c r="I5" s="633"/>
      <c r="J5" s="633"/>
      <c r="K5" s="633"/>
      <c r="L5" s="633"/>
      <c r="M5" s="633"/>
      <c r="N5" s="639">
        <v>100</v>
      </c>
      <c r="O5" s="640"/>
    </row>
    <row r="6" spans="2:15" ht="15" customHeight="1" x14ac:dyDescent="0.25">
      <c r="B6" s="641" t="s">
        <v>228</v>
      </c>
      <c r="C6" s="643" t="s">
        <v>185</v>
      </c>
      <c r="D6" s="643" t="s">
        <v>186</v>
      </c>
      <c r="E6" s="643" t="s">
        <v>187</v>
      </c>
      <c r="F6" s="635" t="s">
        <v>188</v>
      </c>
      <c r="G6" s="636"/>
      <c r="H6" s="635" t="s">
        <v>189</v>
      </c>
      <c r="I6" s="636"/>
      <c r="J6" s="644"/>
      <c r="K6" s="643" t="s">
        <v>250</v>
      </c>
      <c r="L6" s="629" t="s">
        <v>192</v>
      </c>
      <c r="M6" s="629"/>
      <c r="N6" s="629" t="s">
        <v>190</v>
      </c>
      <c r="O6" s="629" t="s">
        <v>191</v>
      </c>
    </row>
    <row r="7" spans="2:15" ht="89.25" customHeight="1" x14ac:dyDescent="0.25">
      <c r="B7" s="642"/>
      <c r="C7" s="629"/>
      <c r="D7" s="629"/>
      <c r="E7" s="629"/>
      <c r="F7" s="637"/>
      <c r="G7" s="638"/>
      <c r="H7" s="637"/>
      <c r="I7" s="638"/>
      <c r="J7" s="644"/>
      <c r="K7" s="629"/>
      <c r="L7" s="630"/>
      <c r="M7" s="630"/>
      <c r="N7" s="630"/>
      <c r="O7" s="630"/>
    </row>
    <row r="8" spans="2:15" x14ac:dyDescent="0.25">
      <c r="B8" s="62" t="s">
        <v>193</v>
      </c>
      <c r="C8" s="62" t="s">
        <v>194</v>
      </c>
      <c r="D8" s="196" t="s">
        <v>195</v>
      </c>
      <c r="E8" s="63">
        <v>111.2</v>
      </c>
      <c r="F8" s="196">
        <v>640</v>
      </c>
      <c r="G8" s="62" t="s">
        <v>196</v>
      </c>
      <c r="H8" s="194">
        <f>E8/F8</f>
        <v>0.17375000000000002</v>
      </c>
      <c r="I8" s="194" t="str">
        <f>$G$8</f>
        <v>oz</v>
      </c>
      <c r="J8" s="644"/>
      <c r="K8" s="197" t="s">
        <v>197</v>
      </c>
      <c r="L8" s="62">
        <v>136</v>
      </c>
      <c r="M8" s="194" t="str">
        <f>$G$8</f>
        <v>oz</v>
      </c>
      <c r="N8" s="195">
        <f>H8*L8</f>
        <v>23.630000000000003</v>
      </c>
      <c r="O8" s="195">
        <f>N8/$N$5</f>
        <v>0.23630000000000004</v>
      </c>
    </row>
    <row r="9" spans="2:15" x14ac:dyDescent="0.25">
      <c r="B9" s="62" t="s">
        <v>198</v>
      </c>
      <c r="C9" s="84">
        <v>50.32</v>
      </c>
      <c r="D9" s="196" t="s">
        <v>199</v>
      </c>
      <c r="E9" s="63">
        <v>50.32</v>
      </c>
      <c r="F9" s="196">
        <v>1245</v>
      </c>
      <c r="G9" s="62" t="s">
        <v>200</v>
      </c>
      <c r="H9" s="194">
        <f t="shared" ref="H9:H19" si="0">E9/F9</f>
        <v>4.0417670682730923E-2</v>
      </c>
      <c r="I9" s="194" t="str">
        <f>$G$9</f>
        <v>1 tsp</v>
      </c>
      <c r="J9" s="644"/>
      <c r="K9" s="197" t="s">
        <v>201</v>
      </c>
      <c r="L9" s="62">
        <v>48</v>
      </c>
      <c r="M9" s="194" t="str">
        <f>$G$9</f>
        <v>1 tsp</v>
      </c>
      <c r="N9" s="195">
        <f t="shared" ref="N9:N19" si="1">H9*L9</f>
        <v>1.9400481927710844</v>
      </c>
      <c r="O9" s="195">
        <f t="shared" ref="O9:O19" si="2">N9/$N$5</f>
        <v>1.9400481927710843E-2</v>
      </c>
    </row>
    <row r="10" spans="2:15" x14ac:dyDescent="0.25">
      <c r="B10" s="62" t="s">
        <v>202</v>
      </c>
      <c r="C10" s="84">
        <v>43.72</v>
      </c>
      <c r="D10" s="196" t="s">
        <v>199</v>
      </c>
      <c r="E10" s="63">
        <v>43.72</v>
      </c>
      <c r="F10" s="196">
        <v>1245</v>
      </c>
      <c r="G10" s="62" t="s">
        <v>200</v>
      </c>
      <c r="H10" s="194">
        <f t="shared" si="0"/>
        <v>3.5116465863453815E-2</v>
      </c>
      <c r="I10" s="194" t="str">
        <f>$G$10</f>
        <v>1 tsp</v>
      </c>
      <c r="J10" s="644"/>
      <c r="K10" s="62" t="s">
        <v>203</v>
      </c>
      <c r="L10" s="62">
        <v>60</v>
      </c>
      <c r="M10" s="194" t="str">
        <f>$G$10</f>
        <v>1 tsp</v>
      </c>
      <c r="N10" s="195">
        <f t="shared" si="1"/>
        <v>2.1069879518072288</v>
      </c>
      <c r="O10" s="195">
        <f t="shared" si="2"/>
        <v>2.1069879518072286E-2</v>
      </c>
    </row>
    <row r="11" spans="2:15" x14ac:dyDescent="0.25">
      <c r="B11" s="62" t="s">
        <v>204</v>
      </c>
      <c r="C11" s="62">
        <v>37.630000000000003</v>
      </c>
      <c r="D11" s="196" t="s">
        <v>199</v>
      </c>
      <c r="E11" s="63">
        <v>37.630000000000003</v>
      </c>
      <c r="F11" s="196">
        <v>1245</v>
      </c>
      <c r="G11" s="62" t="s">
        <v>200</v>
      </c>
      <c r="H11" s="194">
        <f t="shared" si="0"/>
        <v>3.0224899598393577E-2</v>
      </c>
      <c r="I11" s="194" t="str">
        <f>$G$11</f>
        <v>1 tsp</v>
      </c>
      <c r="J11" s="644"/>
      <c r="K11" s="62" t="s">
        <v>205</v>
      </c>
      <c r="L11" s="62">
        <v>12</v>
      </c>
      <c r="M11" s="194" t="str">
        <f>$G$11</f>
        <v>1 tsp</v>
      </c>
      <c r="N11" s="195">
        <f t="shared" si="1"/>
        <v>0.3626987951807229</v>
      </c>
      <c r="O11" s="195">
        <f t="shared" si="2"/>
        <v>3.6269879518072289E-3</v>
      </c>
    </row>
    <row r="12" spans="2:15" x14ac:dyDescent="0.25">
      <c r="B12" s="62" t="s">
        <v>206</v>
      </c>
      <c r="C12" s="62">
        <v>27.99</v>
      </c>
      <c r="D12" s="196" t="s">
        <v>199</v>
      </c>
      <c r="E12" s="63">
        <v>27.99</v>
      </c>
      <c r="F12" s="196">
        <v>1245</v>
      </c>
      <c r="G12" s="62" t="s">
        <v>200</v>
      </c>
      <c r="H12" s="194">
        <f t="shared" si="0"/>
        <v>2.2481927710843373E-2</v>
      </c>
      <c r="I12" s="194" t="str">
        <f>$G$12</f>
        <v>1 tsp</v>
      </c>
      <c r="J12" s="644"/>
      <c r="K12" s="62" t="s">
        <v>207</v>
      </c>
      <c r="L12" s="62">
        <v>29</v>
      </c>
      <c r="M12" s="194" t="str">
        <f>$G$12</f>
        <v>1 tsp</v>
      </c>
      <c r="N12" s="195">
        <f t="shared" si="1"/>
        <v>0.65197590361445779</v>
      </c>
      <c r="O12" s="195">
        <f t="shared" si="2"/>
        <v>6.5197590361445778E-3</v>
      </c>
    </row>
    <row r="13" spans="2:15" x14ac:dyDescent="0.25">
      <c r="B13" s="62" t="s">
        <v>208</v>
      </c>
      <c r="C13" s="63">
        <v>48</v>
      </c>
      <c r="D13" s="196" t="s">
        <v>199</v>
      </c>
      <c r="E13" s="63">
        <v>48</v>
      </c>
      <c r="F13" s="196">
        <v>1245</v>
      </c>
      <c r="G13" s="62" t="s">
        <v>200</v>
      </c>
      <c r="H13" s="194">
        <f t="shared" si="0"/>
        <v>3.8554216867469883E-2</v>
      </c>
      <c r="I13" s="194" t="str">
        <f>$G$13</f>
        <v>1 tsp</v>
      </c>
      <c r="J13" s="644"/>
      <c r="K13" s="62" t="s">
        <v>209</v>
      </c>
      <c r="L13" s="62">
        <v>8</v>
      </c>
      <c r="M13" s="194" t="str">
        <f>$G$13</f>
        <v>1 tsp</v>
      </c>
      <c r="N13" s="195">
        <f t="shared" si="1"/>
        <v>0.30843373493975906</v>
      </c>
      <c r="O13" s="195">
        <f t="shared" si="2"/>
        <v>3.0843373493975907E-3</v>
      </c>
    </row>
    <row r="14" spans="2:15" x14ac:dyDescent="0.25">
      <c r="B14" s="62" t="s">
        <v>210</v>
      </c>
      <c r="C14" s="62" t="s">
        <v>211</v>
      </c>
      <c r="D14" s="196" t="s">
        <v>199</v>
      </c>
      <c r="E14" s="63">
        <v>11.5</v>
      </c>
      <c r="F14" s="196">
        <v>80</v>
      </c>
      <c r="G14" s="62" t="s">
        <v>196</v>
      </c>
      <c r="H14" s="194">
        <f t="shared" si="0"/>
        <v>0.14374999999999999</v>
      </c>
      <c r="I14" s="194" t="str">
        <f>$G$14</f>
        <v>oz</v>
      </c>
      <c r="J14" s="644"/>
      <c r="K14" s="62" t="s">
        <v>212</v>
      </c>
      <c r="L14" s="62">
        <v>72</v>
      </c>
      <c r="M14" s="194" t="str">
        <f>$G$14</f>
        <v>oz</v>
      </c>
      <c r="N14" s="195">
        <f t="shared" si="1"/>
        <v>10.35</v>
      </c>
      <c r="O14" s="195">
        <f t="shared" si="2"/>
        <v>0.10349999999999999</v>
      </c>
    </row>
    <row r="15" spans="2:15" x14ac:dyDescent="0.25">
      <c r="B15" s="62" t="s">
        <v>213</v>
      </c>
      <c r="C15" s="62">
        <v>1.33</v>
      </c>
      <c r="D15" s="196" t="s">
        <v>214</v>
      </c>
      <c r="E15" s="63">
        <v>1.33</v>
      </c>
      <c r="F15" s="196">
        <v>1</v>
      </c>
      <c r="G15" s="62" t="s">
        <v>196</v>
      </c>
      <c r="H15" s="194">
        <f t="shared" si="0"/>
        <v>1.33</v>
      </c>
      <c r="I15" s="194" t="str">
        <f>$G$15</f>
        <v>oz</v>
      </c>
      <c r="J15" s="644"/>
      <c r="K15" s="62" t="s">
        <v>215</v>
      </c>
      <c r="L15" s="62">
        <v>4</v>
      </c>
      <c r="M15" s="194" t="str">
        <f>$G$15</f>
        <v>oz</v>
      </c>
      <c r="N15" s="195">
        <f t="shared" si="1"/>
        <v>5.32</v>
      </c>
      <c r="O15" s="195">
        <f t="shared" si="2"/>
        <v>5.3200000000000004E-2</v>
      </c>
    </row>
    <row r="16" spans="2:15" x14ac:dyDescent="0.25">
      <c r="B16" s="62" t="s">
        <v>216</v>
      </c>
      <c r="C16" s="62">
        <v>28.4</v>
      </c>
      <c r="D16" s="196" t="s">
        <v>217</v>
      </c>
      <c r="E16" s="63">
        <v>28.4</v>
      </c>
      <c r="F16" s="196">
        <v>6</v>
      </c>
      <c r="G16" s="62" t="s">
        <v>218</v>
      </c>
      <c r="H16" s="194">
        <f t="shared" si="0"/>
        <v>4.7333333333333334</v>
      </c>
      <c r="I16" s="194" t="str">
        <f>$G$16</f>
        <v>#10</v>
      </c>
      <c r="J16" s="644"/>
      <c r="K16" s="62" t="s">
        <v>219</v>
      </c>
      <c r="L16" s="62">
        <v>2</v>
      </c>
      <c r="M16" s="194" t="str">
        <f>$G$16</f>
        <v>#10</v>
      </c>
      <c r="N16" s="195">
        <f t="shared" si="1"/>
        <v>9.4666666666666668</v>
      </c>
      <c r="O16" s="195">
        <f t="shared" si="2"/>
        <v>9.4666666666666663E-2</v>
      </c>
    </row>
    <row r="17" spans="2:19" x14ac:dyDescent="0.25">
      <c r="B17" s="62" t="s">
        <v>220</v>
      </c>
      <c r="C17" s="63">
        <v>48.02</v>
      </c>
      <c r="D17" s="196" t="s">
        <v>221</v>
      </c>
      <c r="E17" s="63">
        <v>48.02</v>
      </c>
      <c r="F17" s="196">
        <v>16</v>
      </c>
      <c r="G17" s="62" t="s">
        <v>222</v>
      </c>
      <c r="H17" s="194">
        <f t="shared" si="0"/>
        <v>3.0012500000000002</v>
      </c>
      <c r="I17" s="194" t="str">
        <f>$G$17</f>
        <v>qt</v>
      </c>
      <c r="J17" s="644"/>
      <c r="K17" s="62" t="s">
        <v>223</v>
      </c>
      <c r="L17" s="62">
        <v>2</v>
      </c>
      <c r="M17" s="194" t="str">
        <f>$G$17</f>
        <v>qt</v>
      </c>
      <c r="N17" s="195">
        <f t="shared" si="1"/>
        <v>6.0025000000000004</v>
      </c>
      <c r="O17" s="195">
        <f t="shared" si="2"/>
        <v>6.0025000000000002E-2</v>
      </c>
    </row>
    <row r="18" spans="2:19" x14ac:dyDescent="0.25">
      <c r="B18" s="62" t="s">
        <v>224</v>
      </c>
      <c r="C18" s="62">
        <v>60.42</v>
      </c>
      <c r="D18" s="196" t="s">
        <v>217</v>
      </c>
      <c r="E18" s="63">
        <v>60.42</v>
      </c>
      <c r="F18" s="196">
        <v>6</v>
      </c>
      <c r="G18" s="62" t="s">
        <v>218</v>
      </c>
      <c r="H18" s="194">
        <f t="shared" si="0"/>
        <v>10.07</v>
      </c>
      <c r="I18" s="194" t="str">
        <f>$G$18</f>
        <v>#10</v>
      </c>
      <c r="J18" s="644"/>
      <c r="K18" s="62" t="s">
        <v>225</v>
      </c>
      <c r="L18" s="62">
        <v>1</v>
      </c>
      <c r="M18" s="194" t="str">
        <f>$G$18</f>
        <v>#10</v>
      </c>
      <c r="N18" s="195">
        <f t="shared" si="1"/>
        <v>10.07</v>
      </c>
      <c r="O18" s="195">
        <f t="shared" si="2"/>
        <v>0.1007</v>
      </c>
    </row>
    <row r="19" spans="2:19" x14ac:dyDescent="0.25">
      <c r="B19" s="62" t="s">
        <v>226</v>
      </c>
      <c r="C19" s="62">
        <v>20.94</v>
      </c>
      <c r="D19" s="196" t="s">
        <v>217</v>
      </c>
      <c r="E19" s="63">
        <v>20.94</v>
      </c>
      <c r="F19" s="196">
        <v>6</v>
      </c>
      <c r="G19" s="62" t="s">
        <v>218</v>
      </c>
      <c r="H19" s="194">
        <f t="shared" si="0"/>
        <v>3.49</v>
      </c>
      <c r="I19" s="194" t="str">
        <f>$G$19</f>
        <v>#10</v>
      </c>
      <c r="J19" s="644"/>
      <c r="K19" s="62" t="s">
        <v>227</v>
      </c>
      <c r="L19" s="62">
        <v>4</v>
      </c>
      <c r="M19" s="194" t="str">
        <f>$G$19</f>
        <v>#10</v>
      </c>
      <c r="N19" s="195">
        <f t="shared" si="1"/>
        <v>13.96</v>
      </c>
      <c r="O19" s="195">
        <f t="shared" si="2"/>
        <v>0.1396</v>
      </c>
    </row>
    <row r="20" spans="2:19" s="40" customFormat="1" x14ac:dyDescent="0.25">
      <c r="B20" s="37"/>
      <c r="C20" s="37"/>
      <c r="D20" s="200"/>
      <c r="E20" s="201"/>
      <c r="F20" s="200"/>
      <c r="G20" s="37"/>
      <c r="H20" s="202"/>
      <c r="I20" s="202"/>
      <c r="J20" s="200"/>
      <c r="K20" s="37"/>
      <c r="L20" s="37"/>
      <c r="M20" s="202"/>
      <c r="N20" s="203"/>
      <c r="O20" s="203"/>
    </row>
    <row r="21" spans="2:19" ht="17.25" x14ac:dyDescent="0.3">
      <c r="O21" s="71">
        <f>SUM(O8:O19)</f>
        <v>0.84169311244979927</v>
      </c>
      <c r="P21" s="204" t="s">
        <v>254</v>
      </c>
      <c r="Q21" s="205" t="str">
        <f>$N$4</f>
        <v>8 oz</v>
      </c>
      <c r="R21" s="206" t="s">
        <v>256</v>
      </c>
      <c r="S21" s="215" t="s">
        <v>280</v>
      </c>
    </row>
    <row r="22" spans="2:19" ht="17.25" x14ac:dyDescent="0.3">
      <c r="O22" s="71">
        <f>O21*N5</f>
        <v>84.169311244979923</v>
      </c>
      <c r="P22" s="631" t="s">
        <v>255</v>
      </c>
      <c r="Q22" s="632"/>
      <c r="R22" s="207">
        <f>$N$5</f>
        <v>100</v>
      </c>
    </row>
    <row r="23" spans="2:19" x14ac:dyDescent="0.25"/>
    <row r="24" spans="2:19" x14ac:dyDescent="0.25"/>
  </sheetData>
  <sheetProtection sheet="1" objects="1" scenarios="1" selectLockedCells="1"/>
  <mergeCells count="18">
    <mergeCell ref="J6:J19"/>
    <mergeCell ref="K6:K7"/>
    <mergeCell ref="L6:M7"/>
    <mergeCell ref="P22:Q22"/>
    <mergeCell ref="B3:H3"/>
    <mergeCell ref="I3:O3"/>
    <mergeCell ref="N6:N7"/>
    <mergeCell ref="O6:O7"/>
    <mergeCell ref="H6:I7"/>
    <mergeCell ref="B4:M4"/>
    <mergeCell ref="B5:M5"/>
    <mergeCell ref="N4:O4"/>
    <mergeCell ref="N5:O5"/>
    <mergeCell ref="B6:B7"/>
    <mergeCell ref="C6:C7"/>
    <mergeCell ref="D6:D7"/>
    <mergeCell ref="E6:E7"/>
    <mergeCell ref="F6: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Breakfast and Lunch Example</vt:lpstr>
      <vt:lpstr>1. Breakfast Fillable</vt:lpstr>
      <vt:lpstr>2. Lunch Fillable</vt:lpstr>
      <vt:lpstr>A la Carte Example</vt:lpstr>
      <vt:lpstr>3. A la Carte Fillable</vt:lpstr>
      <vt:lpstr>4. Program Food Revenue</vt:lpstr>
      <vt:lpstr>5. Totals</vt:lpstr>
      <vt:lpstr>Recipe Cost Analysis Example</vt:lpstr>
      <vt:lpstr>Recipe Cost Analysis Fillable</vt:lpstr>
      <vt:lpstr>Recipe Cost Analysis 2</vt:lpstr>
      <vt:lpstr>Recipe Cost Analysis 3</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Watterson, Cheriee</dc:creator>
  <cp:lastModifiedBy>Hardy, Mikayla</cp:lastModifiedBy>
  <cp:lastPrinted>2018-03-01T19:12:54Z</cp:lastPrinted>
  <dcterms:created xsi:type="dcterms:W3CDTF">2016-12-21T15:51:02Z</dcterms:created>
  <dcterms:modified xsi:type="dcterms:W3CDTF">2024-04-16T19:33:33Z</dcterms:modified>
</cp:coreProperties>
</file>