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Y16 SE" sheetId="1" r:id="rId1"/>
  </sheets>
  <externalReferences>
    <externalReference r:id="rId2"/>
    <externalReference r:id="rId3"/>
    <externalReference r:id="rId4"/>
  </externalReferences>
  <definedNames>
    <definedName name="_51002" localSheetId="0">[1]Districts!#REF!</definedName>
    <definedName name="_51002">[1]Districts!#REF!</definedName>
    <definedName name="_xlnm._FilterDatabase" localSheetId="0" hidden="1">'FY16 SE'!$A$1:$H$152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[2]Districts!#REF!</definedName>
    <definedName name="Jefferson_61_6">[2]Districts!#REF!</definedName>
    <definedName name="jolene" hidden="1">[3]LEVIES97!$A$6:$AA$182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'FY16 SE'!$A$1:$H$155</definedName>
    <definedName name="_xlnm.Print_Titles" localSheetId="0">'FY16 SE'!$1:$1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Y">1</definedName>
  </definedNames>
  <calcPr calcId="145621"/>
</workbook>
</file>

<file path=xl/calcChain.xml><?xml version="1.0" encoding="utf-8"?>
<calcChain xmlns="http://schemas.openxmlformats.org/spreadsheetml/2006/main">
  <c r="F152" i="1" l="1"/>
  <c r="H7" i="1"/>
  <c r="H141" i="1"/>
  <c r="E152" i="1" l="1"/>
  <c r="H96" i="1"/>
  <c r="H97" i="1"/>
  <c r="H101" i="1"/>
  <c r="H110" i="1"/>
  <c r="H117" i="1"/>
  <c r="H36" i="1"/>
  <c r="H103" i="1"/>
  <c r="H111" i="1"/>
  <c r="H138" i="1"/>
  <c r="H149" i="1"/>
  <c r="H61" i="1"/>
  <c r="H77" i="1"/>
  <c r="H37" i="1"/>
  <c r="H144" i="1"/>
  <c r="H5" i="1"/>
  <c r="H92" i="1"/>
  <c r="H123" i="1"/>
  <c r="H98" i="1"/>
  <c r="H59" i="1"/>
  <c r="H75" i="1"/>
  <c r="H2" i="1"/>
  <c r="H67" i="1"/>
  <c r="H140" i="1"/>
  <c r="H54" i="1"/>
  <c r="H8" i="1"/>
  <c r="H26" i="1"/>
  <c r="H93" i="1"/>
  <c r="H81" i="1"/>
  <c r="H46" i="1"/>
  <c r="H146" i="1"/>
  <c r="H129" i="1"/>
  <c r="H16" i="1"/>
  <c r="H72" i="1"/>
  <c r="H60" i="1"/>
  <c r="H115" i="1"/>
  <c r="H94" i="1"/>
  <c r="H127" i="1"/>
  <c r="H4" i="1"/>
  <c r="H44" i="1"/>
  <c r="H42" i="1"/>
  <c r="H62" i="1"/>
  <c r="H109" i="1"/>
  <c r="H51" i="1"/>
  <c r="H13" i="1"/>
  <c r="H24" i="1"/>
  <c r="H47" i="1"/>
  <c r="H95" i="1"/>
  <c r="H34" i="1"/>
  <c r="H23" i="1"/>
  <c r="H49" i="1"/>
  <c r="H9" i="1"/>
  <c r="H29" i="1"/>
  <c r="H58" i="1"/>
  <c r="H38" i="1"/>
  <c r="H25" i="1"/>
  <c r="H118" i="1"/>
  <c r="H154" i="1"/>
  <c r="H64" i="1"/>
  <c r="H18" i="1"/>
  <c r="H80" i="1"/>
  <c r="H88" i="1"/>
  <c r="H120" i="1"/>
  <c r="H112" i="1"/>
  <c r="H126" i="1"/>
  <c r="H40" i="1"/>
  <c r="H76" i="1"/>
  <c r="H139" i="1"/>
  <c r="H21" i="1"/>
  <c r="H132" i="1"/>
  <c r="H79" i="1"/>
  <c r="H27" i="1"/>
  <c r="H84" i="1"/>
  <c r="H86" i="1"/>
  <c r="H100" i="1"/>
  <c r="H19" i="1"/>
  <c r="H145" i="1"/>
  <c r="H35" i="1"/>
  <c r="H143" i="1"/>
  <c r="H70" i="1"/>
  <c r="H14" i="1"/>
  <c r="H122" i="1"/>
  <c r="H150" i="1"/>
  <c r="H71" i="1"/>
  <c r="H148" i="1"/>
  <c r="H107" i="1"/>
  <c r="H45" i="1"/>
  <c r="H57" i="1"/>
  <c r="H130" i="1"/>
  <c r="H155" i="1"/>
  <c r="H104" i="1" l="1"/>
  <c r="H102" i="1"/>
  <c r="H89" i="1"/>
  <c r="H87" i="1"/>
  <c r="H82" i="1"/>
  <c r="H63" i="1"/>
  <c r="D152" i="1"/>
  <c r="H135" i="1"/>
  <c r="H116" i="1"/>
  <c r="H91" i="1"/>
  <c r="H119" i="1"/>
  <c r="H136" i="1"/>
  <c r="H106" i="1"/>
  <c r="H10" i="1"/>
  <c r="H41" i="1"/>
  <c r="H134" i="1"/>
  <c r="H114" i="1"/>
  <c r="H56" i="1"/>
  <c r="H128" i="1"/>
  <c r="H69" i="1"/>
  <c r="H90" i="1"/>
  <c r="H73" i="1"/>
  <c r="H17" i="1"/>
  <c r="H66" i="1"/>
  <c r="H108" i="1"/>
  <c r="H43" i="1"/>
  <c r="H48" i="1"/>
  <c r="H137" i="1"/>
  <c r="H11" i="1"/>
  <c r="H151" i="1"/>
  <c r="H83" i="1"/>
  <c r="H99" i="1"/>
  <c r="H113" i="1"/>
  <c r="H39" i="1"/>
  <c r="H15" i="1"/>
  <c r="H28" i="1"/>
  <c r="H33" i="1"/>
  <c r="H52" i="1"/>
  <c r="H6" i="1"/>
  <c r="H3" i="1"/>
  <c r="H50" i="1"/>
  <c r="H124" i="1"/>
  <c r="H78" i="1"/>
  <c r="H30" i="1"/>
  <c r="H85" i="1"/>
  <c r="H74" i="1"/>
  <c r="H125" i="1"/>
  <c r="H55" i="1"/>
  <c r="H12" i="1"/>
  <c r="H147" i="1"/>
  <c r="H131" i="1"/>
  <c r="H22" i="1"/>
  <c r="H142" i="1"/>
  <c r="H65" i="1"/>
  <c r="H53" i="1"/>
  <c r="H105" i="1"/>
  <c r="H133" i="1"/>
  <c r="H121" i="1"/>
  <c r="H32" i="1"/>
  <c r="H68" i="1"/>
  <c r="H20" i="1"/>
  <c r="H31" i="1" l="1"/>
  <c r="H152" i="1" s="1"/>
</calcChain>
</file>

<file path=xl/sharedStrings.xml><?xml version="1.0" encoding="utf-8"?>
<sst xmlns="http://schemas.openxmlformats.org/spreadsheetml/2006/main" count="160" uniqueCount="160">
  <si>
    <t>Dist No</t>
  </si>
  <si>
    <t>District</t>
  </si>
  <si>
    <t>FY16 Need</t>
  </si>
  <si>
    <r>
      <rPr>
        <b/>
        <sz val="8"/>
        <color rgb="FFFF0000"/>
        <rFont val="Ebrima"/>
      </rPr>
      <t>ESTIMATED</t>
    </r>
    <r>
      <rPr>
        <sz val="8"/>
        <color rgb="FFFF0000"/>
        <rFont val="Ebrima"/>
      </rPr>
      <t xml:space="preserve"> Excess Fund Balance based on FY14</t>
    </r>
  </si>
  <si>
    <t>Effort Factor, 1st Half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</si>
  <si>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</si>
  <si>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</si>
  <si>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</si>
  <si>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</si>
  <si>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</si>
  <si>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</si>
  <si>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</si>
  <si>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</si>
  <si>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</si>
  <si>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</si>
  <si>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</si>
  <si>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</si>
  <si>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</si>
  <si>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</si>
  <si>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</si>
  <si>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</si>
  <si>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</si>
  <si>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</si>
  <si>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</si>
  <si>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</si>
  <si>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</si>
  <si>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</si>
  <si>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</si>
  <si>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</si>
  <si>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</si>
  <si>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</si>
  <si>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</si>
  <si>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</si>
  <si>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</si>
  <si>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</si>
  <si>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</si>
  <si>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</si>
  <si>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</si>
  <si>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</si>
  <si>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</si>
  <si>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</si>
  <si>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</si>
  <si>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</si>
  <si>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</si>
  <si>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</si>
  <si>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</si>
  <si>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</si>
  <si>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</si>
  <si>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</si>
  <si>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</si>
  <si>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</si>
  <si>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</si>
  <si>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</si>
  <si>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</si>
  <si>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</si>
  <si>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</si>
  <si>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</si>
  <si>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</si>
  <si>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</si>
  <si>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</si>
  <si>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</si>
  <si>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Grant Deuel 25-3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</si>
  <si>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</si>
  <si>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</si>
  <si>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</si>
  <si>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</si>
  <si>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</si>
  <si>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</si>
  <si>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</si>
  <si>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</si>
  <si>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</si>
  <si>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</si>
  <si>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</si>
  <si>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</si>
  <si>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</si>
  <si>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</si>
  <si>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</si>
  <si>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</si>
  <si>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</si>
  <si>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</si>
  <si>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</si>
  <si>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</si>
  <si>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</si>
  <si>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</si>
  <si>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</si>
  <si>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</si>
  <si>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</si>
  <si>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</si>
  <si>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</si>
  <si>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 Ramona 39-5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</si>
  <si>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</si>
  <si>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</si>
  <si>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</si>
  <si>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</si>
  <si>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</si>
  <si>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</si>
  <si>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</si>
  <si>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</si>
  <si>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</si>
  <si>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</si>
  <si>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</si>
  <si>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</si>
  <si>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</si>
  <si>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</si>
  <si>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</si>
  <si>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</si>
  <si>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</si>
  <si>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</si>
  <si>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</si>
  <si>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</si>
  <si>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</si>
  <si>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</si>
  <si>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</si>
  <si>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</si>
  <si>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</si>
  <si>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</si>
  <si>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</si>
  <si>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</si>
  <si>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</si>
  <si>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</si>
  <si>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</si>
  <si>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</si>
  <si>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</si>
  <si>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</si>
  <si>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</si>
  <si>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</si>
  <si>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</si>
  <si>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</si>
  <si>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</si>
  <si>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</si>
  <si>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</si>
  <si>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</si>
  <si>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</si>
  <si>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</si>
  <si>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</si>
  <si>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</si>
  <si>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</si>
  <si>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</si>
  <si>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</si>
  <si>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</si>
  <si>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</si>
  <si>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</si>
  <si>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</si>
  <si>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</si>
  <si>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</si>
  <si>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</si>
  <si>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</si>
  <si>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</si>
  <si>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</si>
  <si>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</si>
  <si>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</si>
  <si>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</si>
  <si>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</si>
  <si>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Shannon County 65-1</t>
  </si>
  <si>
    <t>Todd County 66-1</t>
  </si>
  <si>
    <t>Stickney 01-2</t>
  </si>
  <si>
    <t>Corsica 21-2</t>
  </si>
  <si>
    <r>
      <rPr>
        <b/>
        <sz val="8"/>
        <color rgb="FFFF0000"/>
        <rFont val="Ebrima"/>
      </rPr>
      <t>ESTIMATED</t>
    </r>
    <r>
      <rPr>
        <sz val="8"/>
        <color rgb="FFFF0000"/>
        <rFont val="Ebrima"/>
      </rPr>
      <t xml:space="preserve"> 1st Half Aid</t>
    </r>
  </si>
  <si>
    <t>1st Half Local Effort
2015 Values 
($1.278 levy)</t>
  </si>
  <si>
    <r>
      <rPr>
        <b/>
        <sz val="9"/>
        <rFont val="Ebrima"/>
      </rPr>
      <t xml:space="preserve"> LEVEL 1 - $4,896.58</t>
    </r>
    <r>
      <rPr>
        <sz val="9"/>
        <rFont val="Ebrima"/>
      </rPr>
      <t xml:space="preserve">
Fall 2014 SAFE + Parochial &amp; Home Sch Fall Enr ADM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</si>
</sst>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#,##0.000_);\(#,##0.000\)"/>
    <numFmt numFmtId="165" formatCode="General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Ebrima"/>
    </font>
    <font>
      <b/>
      <sz val="9"/>
      <name val="Ebrima"/>
    </font>
    <font>
      <sz val="8"/>
      <color rgb="FFFF0000"/>
      <name val="Ebrima"/>
    </font>
    <font>
      <b/>
      <sz val="8"/>
      <color rgb="FFFF0000"/>
      <name val="Ebrima"/>
    </font>
    <font>
      <sz val="8"/>
      <name val="Ebrima"/>
    </font>
    <font>
      <sz val="9"/>
      <color theme="3" tint="-0.499984740745262"/>
      <name val="Ebrima"/>
    </font>
    <font>
      <sz val="9"/>
      <color rgb="FFFF0000"/>
      <name val="Ebrima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6">
    <xf numFmtId="0" fontId="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165" fontId="11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/>
    <xf numFmtId="0" fontId="7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/>
    <xf numFmtId="5" fontId="2" fillId="0" borderId="1" xfId="0" applyNumberFormat="1" applyFont="1" applyFill="1" applyBorder="1"/>
    <xf numFmtId="5" fontId="8" fillId="0" borderId="1" xfId="0" applyNumberFormat="1" applyFont="1" applyFill="1" applyBorder="1"/>
    <xf numFmtId="2" fontId="2" fillId="0" borderId="1" xfId="0" applyNumberFormat="1" applyFont="1" applyFill="1" applyBorder="1"/>
    <xf numFmtId="0" fontId="7" fillId="0" borderId="0" xfId="0" applyFont="1" applyFill="1" applyBorder="1"/>
    <xf numFmtId="0" fontId="7" fillId="0" borderId="1" xfId="1" applyFont="1" applyFill="1" applyBorder="1" applyAlignment="1">
      <alignment wrapText="1"/>
    </xf>
    <xf numFmtId="3" fontId="7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Continuous"/>
    </xf>
    <xf numFmtId="38" fontId="8" fillId="0" borderId="0" xfId="0" applyNumberFormat="1" applyFont="1" applyFill="1" applyBorder="1"/>
    <xf numFmtId="0" fontId="8" fillId="0" borderId="0" xfId="0" applyFont="1" applyFill="1" applyBorder="1"/>
    <xf numFmtId="164" fontId="2" fillId="0" borderId="0" xfId="0" applyNumberFormat="1" applyFont="1" applyFill="1" applyBorder="1"/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Normal_Sheet1_2002 FINAL STATE SPED RECALC 7-15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zoomScaleNormal="100" workbookViewId="0">
      <pane xSplit="2" ySplit="1" topLeftCell="C2" activePane="bottomRight" state="frozen"/>
      <selection pane="topRight" activeCell="D1" sqref="D1"/>
      <selection pane="bottomLeft" activeCell="A4" sqref="A4"/>
      <selection pane="bottomRight"/>
    </sheetView>
  </sheetViews>
  <sheetFormatPr defaultColWidth="7.5703125" defaultRowHeight="15.75" x14ac:dyDescent="0.4"/>
  <cols>
    <col min="1" max="1" width="5.28515625" style="13" bestFit="1" customWidth="1"/>
    <col min="2" max="2" width="21" style="13" bestFit="1" customWidth="1"/>
    <col min="3" max="3" width="19.140625" style="16" bestFit="1" customWidth="1"/>
    <col min="4" max="4" width="11" style="17" bestFit="1" customWidth="1"/>
    <col min="5" max="5" width="11" style="18" bestFit="1" customWidth="1"/>
    <col min="6" max="6" width="10.140625" style="16" bestFit="1" customWidth="1"/>
    <col min="7" max="7" width="5.5703125" style="16" bestFit="1" customWidth="1"/>
    <col min="8" max="8" width="10.140625" style="19" bestFit="1" customWidth="1"/>
    <col min="9" max="16384" width="7.5703125" style="13"/>
  </cols>
  <sheetData>
    <row r="1" spans="1:8" s="6" customFormat="1" ht="72.75" customHeight="1" x14ac:dyDescent="0.4">
      <c r="A1" s="1" t="s">
        <v>0</v>
      </c>
      <c r="B1" s="1" t="s">
        <v>1</v>
      </c>
      <c r="C1" s="2" t="s">
        <v>159</v>
      </c>
      <c r="D1" s="3" t="s">
        <v>2</v>
      </c>
      <c r="E1" s="4" t="s">
        <v>3</v>
      </c>
      <c r="F1" s="5" t="s">
        <v>158</v>
      </c>
      <c r="G1" s="5" t="s">
        <v>4</v>
      </c>
      <c r="H1" s="4" t="s">
        <v>157</v>
      </c>
    </row>
    <row r="2" spans="1:8" x14ac:dyDescent="0.4">
      <c r="A2" s="7">
        <v>6001</v>
      </c>
      <c r="B2" s="7" t="s">
        <v>18</v>
      </c>
      <c r="C2" s="8">
        <v>5169.6200000000017</v>
      </c>
      <c r="D2" s="10">
        <v>4664512.6931198416</v>
      </c>
      <c r="E2" s="11">
        <v>0</v>
      </c>
      <c r="F2" s="10">
        <v>1322283</v>
      </c>
      <c r="G2" s="12">
        <v>1</v>
      </c>
      <c r="H2" s="11">
        <f t="shared" ref="H2:H30" si="0">IF((((0.5*D2-F2)*G2)-(E2*0.5))&lt;0,0,ROUND((((0.5*D2-F2)*G2)-(E2*0.5)),0))</f>
        <v>1009973</v>
      </c>
    </row>
    <row r="3" spans="1:8" x14ac:dyDescent="0.4">
      <c r="A3" s="7">
        <v>58003</v>
      </c>
      <c r="B3" s="14" t="s">
        <v>137</v>
      </c>
      <c r="C3" s="8">
        <v>280</v>
      </c>
      <c r="D3" s="10">
        <v>268555.35696</v>
      </c>
      <c r="E3" s="11">
        <v>850577.58</v>
      </c>
      <c r="F3" s="10">
        <v>546351</v>
      </c>
      <c r="G3" s="12">
        <v>0.23</v>
      </c>
      <c r="H3" s="11">
        <f t="shared" si="0"/>
        <v>0</v>
      </c>
    </row>
    <row r="4" spans="1:8" x14ac:dyDescent="0.4">
      <c r="A4" s="7">
        <v>61001</v>
      </c>
      <c r="B4" s="7" t="s">
        <v>144</v>
      </c>
      <c r="C4" s="8">
        <v>306.2</v>
      </c>
      <c r="D4" s="10">
        <v>355907.07271839998</v>
      </c>
      <c r="E4" s="11">
        <v>33292.140000000014</v>
      </c>
      <c r="F4" s="10">
        <v>189107</v>
      </c>
      <c r="G4" s="12">
        <v>1</v>
      </c>
      <c r="H4" s="11">
        <f t="shared" si="0"/>
        <v>0</v>
      </c>
    </row>
    <row r="5" spans="1:8" x14ac:dyDescent="0.4">
      <c r="A5" s="7">
        <v>11001</v>
      </c>
      <c r="B5" s="7" t="s">
        <v>27</v>
      </c>
      <c r="C5" s="8">
        <v>349</v>
      </c>
      <c r="D5" s="10">
        <v>398087.44456799998</v>
      </c>
      <c r="E5" s="11">
        <v>0</v>
      </c>
      <c r="F5" s="10">
        <v>105250</v>
      </c>
      <c r="G5" s="12">
        <v>1</v>
      </c>
      <c r="H5" s="11">
        <f t="shared" si="0"/>
        <v>93794</v>
      </c>
    </row>
    <row r="6" spans="1:8" x14ac:dyDescent="0.4">
      <c r="A6" s="7">
        <v>38001</v>
      </c>
      <c r="B6" s="7" t="s">
        <v>83</v>
      </c>
      <c r="C6" s="8">
        <v>287</v>
      </c>
      <c r="D6" s="10">
        <v>243420.113384</v>
      </c>
      <c r="E6" s="11">
        <v>230483.06</v>
      </c>
      <c r="F6" s="10">
        <v>180476</v>
      </c>
      <c r="G6" s="12">
        <v>1</v>
      </c>
      <c r="H6" s="11">
        <f t="shared" si="0"/>
        <v>0</v>
      </c>
    </row>
    <row r="7" spans="1:8" x14ac:dyDescent="0.4">
      <c r="A7" s="7">
        <v>21001</v>
      </c>
      <c r="B7" s="7" t="s">
        <v>51</v>
      </c>
      <c r="C7" s="8">
        <v>197.9</v>
      </c>
      <c r="D7" s="10">
        <v>161979.9314728</v>
      </c>
      <c r="E7" s="11">
        <v>54458.350000000006</v>
      </c>
      <c r="F7" s="10">
        <v>88475</v>
      </c>
      <c r="G7" s="12">
        <v>1</v>
      </c>
      <c r="H7" s="11">
        <f t="shared" si="0"/>
        <v>0</v>
      </c>
    </row>
    <row r="8" spans="1:8" x14ac:dyDescent="0.4">
      <c r="A8" s="7">
        <v>4001</v>
      </c>
      <c r="B8" s="7" t="s">
        <v>11</v>
      </c>
      <c r="C8" s="8">
        <v>260</v>
      </c>
      <c r="D8" s="10">
        <v>251376.52432000003</v>
      </c>
      <c r="E8" s="11">
        <v>0</v>
      </c>
      <c r="F8" s="10">
        <v>100855</v>
      </c>
      <c r="G8" s="12">
        <v>1</v>
      </c>
      <c r="H8" s="11">
        <f t="shared" si="0"/>
        <v>24833</v>
      </c>
    </row>
    <row r="9" spans="1:8" x14ac:dyDescent="0.4">
      <c r="A9" s="7">
        <v>49001</v>
      </c>
      <c r="B9" s="7" t="s">
        <v>108</v>
      </c>
      <c r="C9" s="8">
        <v>478.89</v>
      </c>
      <c r="D9" s="10">
        <v>406016.42889848002</v>
      </c>
      <c r="E9" s="11">
        <v>33517.307999999997</v>
      </c>
      <c r="F9" s="10">
        <v>106911</v>
      </c>
      <c r="G9" s="12">
        <v>1</v>
      </c>
      <c r="H9" s="11">
        <f t="shared" si="0"/>
        <v>79339</v>
      </c>
    </row>
    <row r="10" spans="1:8" x14ac:dyDescent="0.4">
      <c r="A10" s="7">
        <v>9001</v>
      </c>
      <c r="B10" s="7" t="s">
        <v>24</v>
      </c>
      <c r="C10" s="8">
        <v>1408.28</v>
      </c>
      <c r="D10" s="10">
        <v>1356686.0105129599</v>
      </c>
      <c r="E10" s="11">
        <v>0</v>
      </c>
      <c r="F10" s="10">
        <v>241234</v>
      </c>
      <c r="G10" s="12">
        <v>1</v>
      </c>
      <c r="H10" s="11">
        <f t="shared" si="0"/>
        <v>437109</v>
      </c>
    </row>
    <row r="11" spans="1:8" x14ac:dyDescent="0.4">
      <c r="A11" s="7">
        <v>3001</v>
      </c>
      <c r="B11" s="7" t="s">
        <v>10</v>
      </c>
      <c r="C11" s="8">
        <v>483</v>
      </c>
      <c r="D11" s="10">
        <v>410866.71325600002</v>
      </c>
      <c r="E11" s="11">
        <v>0</v>
      </c>
      <c r="F11" s="10">
        <v>106207</v>
      </c>
      <c r="G11" s="12">
        <v>1</v>
      </c>
      <c r="H11" s="11">
        <f t="shared" si="0"/>
        <v>99226</v>
      </c>
    </row>
    <row r="12" spans="1:8" x14ac:dyDescent="0.4">
      <c r="A12" s="7">
        <v>61002</v>
      </c>
      <c r="B12" s="7" t="s">
        <v>145</v>
      </c>
      <c r="C12" s="8">
        <v>674</v>
      </c>
      <c r="D12" s="10">
        <v>674220.80996799993</v>
      </c>
      <c r="E12" s="11">
        <v>0</v>
      </c>
      <c r="F12" s="10">
        <v>261187</v>
      </c>
      <c r="G12" s="12">
        <v>1</v>
      </c>
      <c r="H12" s="11">
        <f t="shared" si="0"/>
        <v>75923</v>
      </c>
    </row>
    <row r="13" spans="1:8" x14ac:dyDescent="0.4">
      <c r="A13" s="7">
        <v>25001</v>
      </c>
      <c r="B13" s="7" t="s">
        <v>60</v>
      </c>
      <c r="C13" s="8">
        <v>95</v>
      </c>
      <c r="D13" s="10">
        <v>70778.540039999993</v>
      </c>
      <c r="E13" s="11">
        <v>0</v>
      </c>
      <c r="F13" s="10">
        <v>41780</v>
      </c>
      <c r="G13" s="12">
        <v>1</v>
      </c>
      <c r="H13" s="11">
        <f t="shared" si="0"/>
        <v>0</v>
      </c>
    </row>
    <row r="14" spans="1:8" x14ac:dyDescent="0.4">
      <c r="A14" s="7">
        <v>52001</v>
      </c>
      <c r="B14" s="7" t="s">
        <v>122</v>
      </c>
      <c r="C14" s="8">
        <v>186</v>
      </c>
      <c r="D14" s="10">
        <v>163476.19355200001</v>
      </c>
      <c r="E14" s="11">
        <v>0</v>
      </c>
      <c r="F14" s="10">
        <v>133619</v>
      </c>
      <c r="G14" s="12">
        <v>1</v>
      </c>
      <c r="H14" s="11">
        <f t="shared" si="0"/>
        <v>0</v>
      </c>
    </row>
    <row r="15" spans="1:8" x14ac:dyDescent="0.4">
      <c r="A15" s="7">
        <v>4002</v>
      </c>
      <c r="B15" s="7" t="s">
        <v>12</v>
      </c>
      <c r="C15" s="8">
        <v>531.02</v>
      </c>
      <c r="D15" s="10">
        <v>463695.66392463999</v>
      </c>
      <c r="E15" s="11">
        <v>0</v>
      </c>
      <c r="F15" s="10">
        <v>211575</v>
      </c>
      <c r="G15" s="12">
        <v>1</v>
      </c>
      <c r="H15" s="11">
        <f t="shared" si="0"/>
        <v>20273</v>
      </c>
    </row>
    <row r="16" spans="1:8" x14ac:dyDescent="0.4">
      <c r="A16" s="7">
        <v>22001</v>
      </c>
      <c r="B16" s="7" t="s">
        <v>53</v>
      </c>
      <c r="C16" s="8">
        <v>121</v>
      </c>
      <c r="D16" s="10">
        <v>81120.392472000007</v>
      </c>
      <c r="E16" s="11">
        <v>166912.19</v>
      </c>
      <c r="F16" s="10">
        <v>108280</v>
      </c>
      <c r="G16" s="12">
        <v>1</v>
      </c>
      <c r="H16" s="11">
        <f t="shared" si="0"/>
        <v>0</v>
      </c>
    </row>
    <row r="17" spans="1:8" x14ac:dyDescent="0.4">
      <c r="A17" s="7">
        <v>49002</v>
      </c>
      <c r="B17" s="7" t="s">
        <v>109</v>
      </c>
      <c r="C17" s="8">
        <v>3755.73</v>
      </c>
      <c r="D17" s="10">
        <v>3633992.4933013604</v>
      </c>
      <c r="E17" s="11">
        <v>0</v>
      </c>
      <c r="F17" s="10">
        <v>914610</v>
      </c>
      <c r="G17" s="12">
        <v>1</v>
      </c>
      <c r="H17" s="11">
        <f t="shared" si="0"/>
        <v>902386</v>
      </c>
    </row>
    <row r="18" spans="1:8" x14ac:dyDescent="0.4">
      <c r="A18" s="7">
        <v>30003</v>
      </c>
      <c r="B18" s="7" t="s">
        <v>72</v>
      </c>
      <c r="C18" s="8">
        <v>360.58000000000004</v>
      </c>
      <c r="D18" s="10">
        <v>342972.90516655997</v>
      </c>
      <c r="E18" s="11">
        <v>95769.095000000059</v>
      </c>
      <c r="F18" s="10">
        <v>188633</v>
      </c>
      <c r="G18" s="12">
        <v>1</v>
      </c>
      <c r="H18" s="11">
        <f t="shared" si="0"/>
        <v>0</v>
      </c>
    </row>
    <row r="19" spans="1:8" x14ac:dyDescent="0.4">
      <c r="A19" s="7">
        <v>45004</v>
      </c>
      <c r="B19" s="14" t="s">
        <v>102</v>
      </c>
      <c r="C19" s="8">
        <v>471.99</v>
      </c>
      <c r="D19" s="10">
        <v>304073.63413768006</v>
      </c>
      <c r="E19" s="11">
        <v>54822.829999999987</v>
      </c>
      <c r="F19" s="10">
        <v>363396</v>
      </c>
      <c r="G19" s="12">
        <v>0.69</v>
      </c>
      <c r="H19" s="11">
        <f t="shared" si="0"/>
        <v>0</v>
      </c>
    </row>
    <row r="20" spans="1:8" x14ac:dyDescent="0.4">
      <c r="A20" s="7">
        <v>5001</v>
      </c>
      <c r="B20" s="7" t="s">
        <v>14</v>
      </c>
      <c r="C20" s="8">
        <v>3346.7</v>
      </c>
      <c r="D20" s="10">
        <v>2889105.5823143995</v>
      </c>
      <c r="E20" s="11">
        <v>0</v>
      </c>
      <c r="F20" s="10">
        <v>926282</v>
      </c>
      <c r="G20" s="12">
        <v>1</v>
      </c>
      <c r="H20" s="11">
        <f t="shared" si="0"/>
        <v>518271</v>
      </c>
    </row>
    <row r="21" spans="1:8" x14ac:dyDescent="0.4">
      <c r="A21" s="7">
        <v>26002</v>
      </c>
      <c r="B21" s="7" t="s">
        <v>63</v>
      </c>
      <c r="C21" s="8">
        <v>232</v>
      </c>
      <c r="D21" s="10">
        <v>224177.85862399999</v>
      </c>
      <c r="E21" s="11">
        <v>0</v>
      </c>
      <c r="F21" s="10">
        <v>90388</v>
      </c>
      <c r="G21" s="12">
        <v>1</v>
      </c>
      <c r="H21" s="11">
        <f t="shared" si="0"/>
        <v>21701</v>
      </c>
    </row>
    <row r="22" spans="1:8" x14ac:dyDescent="0.4">
      <c r="A22" s="7">
        <v>43001</v>
      </c>
      <c r="B22" s="7" t="s">
        <v>97</v>
      </c>
      <c r="C22" s="8">
        <v>219.70999999999998</v>
      </c>
      <c r="D22" s="10">
        <v>206098.41021672002</v>
      </c>
      <c r="E22" s="11">
        <v>0</v>
      </c>
      <c r="F22" s="10">
        <v>100626</v>
      </c>
      <c r="G22" s="12">
        <v>1</v>
      </c>
      <c r="H22" s="11">
        <f t="shared" si="0"/>
        <v>2423</v>
      </c>
    </row>
    <row r="23" spans="1:8" x14ac:dyDescent="0.4">
      <c r="A23" s="7">
        <v>41001</v>
      </c>
      <c r="B23" s="7" t="s">
        <v>92</v>
      </c>
      <c r="C23" s="8">
        <v>932</v>
      </c>
      <c r="D23" s="10">
        <v>949078.62102399999</v>
      </c>
      <c r="E23" s="11">
        <v>0</v>
      </c>
      <c r="F23" s="10">
        <v>313386</v>
      </c>
      <c r="G23" s="12">
        <v>1</v>
      </c>
      <c r="H23" s="11">
        <f t="shared" si="0"/>
        <v>161153</v>
      </c>
    </row>
    <row r="24" spans="1:8" x14ac:dyDescent="0.4">
      <c r="A24" s="7">
        <v>28001</v>
      </c>
      <c r="B24" s="7" t="s">
        <v>67</v>
      </c>
      <c r="C24" s="8">
        <v>272</v>
      </c>
      <c r="D24" s="10">
        <v>212697.00390400001</v>
      </c>
      <c r="E24" s="11">
        <v>0</v>
      </c>
      <c r="F24" s="10">
        <v>124000</v>
      </c>
      <c r="G24" s="12">
        <v>1</v>
      </c>
      <c r="H24" s="11">
        <f t="shared" si="0"/>
        <v>0</v>
      </c>
    </row>
    <row r="25" spans="1:8" x14ac:dyDescent="0.4">
      <c r="A25" s="7">
        <v>60001</v>
      </c>
      <c r="B25" s="7" t="s">
        <v>140</v>
      </c>
      <c r="C25" s="8">
        <v>238</v>
      </c>
      <c r="D25" s="10">
        <v>181157.03841599997</v>
      </c>
      <c r="E25" s="11">
        <v>24212.089999999997</v>
      </c>
      <c r="F25" s="10">
        <v>135110</v>
      </c>
      <c r="G25" s="12">
        <v>1</v>
      </c>
      <c r="H25" s="11">
        <f t="shared" si="0"/>
        <v>0</v>
      </c>
    </row>
    <row r="26" spans="1:8" x14ac:dyDescent="0.4">
      <c r="A26" s="7">
        <v>7001</v>
      </c>
      <c r="B26" s="7" t="s">
        <v>22</v>
      </c>
      <c r="C26" s="8">
        <v>1038.21</v>
      </c>
      <c r="D26" s="10">
        <v>916335.08350872004</v>
      </c>
      <c r="E26" s="11">
        <v>0</v>
      </c>
      <c r="F26" s="10">
        <v>302755</v>
      </c>
      <c r="G26" s="12">
        <v>1</v>
      </c>
      <c r="H26" s="11">
        <f t="shared" si="0"/>
        <v>155413</v>
      </c>
    </row>
    <row r="27" spans="1:8" x14ac:dyDescent="0.4">
      <c r="A27" s="7">
        <v>39001</v>
      </c>
      <c r="B27" s="7" t="s">
        <v>86</v>
      </c>
      <c r="C27" s="8">
        <v>621</v>
      </c>
      <c r="D27" s="10">
        <v>436922.72847199999</v>
      </c>
      <c r="E27" s="11">
        <v>0</v>
      </c>
      <c r="F27" s="10">
        <v>174886</v>
      </c>
      <c r="G27" s="12">
        <v>1</v>
      </c>
      <c r="H27" s="11">
        <f t="shared" si="0"/>
        <v>43575</v>
      </c>
    </row>
    <row r="28" spans="1:8" x14ac:dyDescent="0.4">
      <c r="A28" s="7">
        <v>12002</v>
      </c>
      <c r="B28" s="7" t="s">
        <v>30</v>
      </c>
      <c r="C28" s="8">
        <v>377</v>
      </c>
      <c r="D28" s="10">
        <v>351148.07026399992</v>
      </c>
      <c r="E28" s="11">
        <v>357916.6825</v>
      </c>
      <c r="F28" s="10">
        <v>338839</v>
      </c>
      <c r="G28" s="12">
        <v>0.9</v>
      </c>
      <c r="H28" s="11">
        <f t="shared" si="0"/>
        <v>0</v>
      </c>
    </row>
    <row r="29" spans="1:8" x14ac:dyDescent="0.4">
      <c r="A29" s="7">
        <v>50005</v>
      </c>
      <c r="B29" s="7" t="s">
        <v>116</v>
      </c>
      <c r="C29" s="8">
        <v>259</v>
      </c>
      <c r="D29" s="10">
        <v>321800.42768800003</v>
      </c>
      <c r="E29" s="11">
        <v>0</v>
      </c>
      <c r="F29" s="10">
        <v>132280</v>
      </c>
      <c r="G29" s="12">
        <v>1</v>
      </c>
      <c r="H29" s="11">
        <f t="shared" si="0"/>
        <v>28620</v>
      </c>
    </row>
    <row r="30" spans="1:8" x14ac:dyDescent="0.4">
      <c r="A30" s="7">
        <v>59003</v>
      </c>
      <c r="B30" s="7" t="s">
        <v>139</v>
      </c>
      <c r="C30" s="8">
        <v>243</v>
      </c>
      <c r="D30" s="10">
        <v>193212.42157600002</v>
      </c>
      <c r="E30" s="11">
        <v>289306.5</v>
      </c>
      <c r="F30" s="10">
        <v>148652</v>
      </c>
      <c r="G30" s="12">
        <v>1</v>
      </c>
      <c r="H30" s="11">
        <f t="shared" si="0"/>
        <v>0</v>
      </c>
    </row>
    <row r="31" spans="1:8" x14ac:dyDescent="0.4">
      <c r="A31" s="7">
        <v>21003</v>
      </c>
      <c r="B31" s="7" t="s">
        <v>52</v>
      </c>
      <c r="C31" s="8"/>
      <c r="D31" s="10"/>
      <c r="E31" s="11"/>
      <c r="F31" s="10"/>
      <c r="G31" s="12"/>
      <c r="H31" s="11">
        <f>H136+H137</f>
        <v>0</v>
      </c>
    </row>
    <row r="32" spans="1:8" x14ac:dyDescent="0.4">
      <c r="A32" s="7">
        <v>16001</v>
      </c>
      <c r="B32" s="7" t="s">
        <v>41</v>
      </c>
      <c r="C32" s="8">
        <v>973.04</v>
      </c>
      <c r="D32" s="10">
        <v>766331.5276012799</v>
      </c>
      <c r="E32" s="11">
        <v>0</v>
      </c>
      <c r="F32" s="10">
        <v>497651</v>
      </c>
      <c r="G32" s="12">
        <v>1</v>
      </c>
      <c r="H32" s="11">
        <f t="shared" ref="H32:H63" si="1">IF((((0.5*D32-F32)*G32)-(E32*0.5))&lt;0,0,ROUND((((0.5*D32-F32)*G32)-(E32*0.5)),0))</f>
        <v>0</v>
      </c>
    </row>
    <row r="33" spans="1:8" x14ac:dyDescent="0.4">
      <c r="A33" s="7">
        <v>61008</v>
      </c>
      <c r="B33" s="7" t="s">
        <v>147</v>
      </c>
      <c r="C33" s="8">
        <v>1273.47</v>
      </c>
      <c r="D33" s="10">
        <v>975626.35235304013</v>
      </c>
      <c r="E33" s="11">
        <v>75541.987500000454</v>
      </c>
      <c r="F33" s="10">
        <v>443456</v>
      </c>
      <c r="G33" s="12">
        <v>1</v>
      </c>
      <c r="H33" s="11">
        <f t="shared" si="1"/>
        <v>6586</v>
      </c>
    </row>
    <row r="34" spans="1:8" x14ac:dyDescent="0.4">
      <c r="A34" s="7">
        <v>38002</v>
      </c>
      <c r="B34" s="7" t="s">
        <v>84</v>
      </c>
      <c r="C34" s="8">
        <v>311</v>
      </c>
      <c r="D34" s="10">
        <v>223260.73255199997</v>
      </c>
      <c r="E34" s="11">
        <v>129103.66</v>
      </c>
      <c r="F34" s="10">
        <v>206037</v>
      </c>
      <c r="G34" s="12">
        <v>0.78</v>
      </c>
      <c r="H34" s="11">
        <f t="shared" si="1"/>
        <v>0</v>
      </c>
    </row>
    <row r="35" spans="1:8" x14ac:dyDescent="0.4">
      <c r="A35" s="7">
        <v>49003</v>
      </c>
      <c r="B35" s="7" t="s">
        <v>110</v>
      </c>
      <c r="C35" s="8">
        <v>1143.28</v>
      </c>
      <c r="D35" s="10">
        <v>901402.20303296007</v>
      </c>
      <c r="E35" s="11">
        <v>0</v>
      </c>
      <c r="F35" s="10">
        <v>324822</v>
      </c>
      <c r="G35" s="12">
        <v>1</v>
      </c>
      <c r="H35" s="11">
        <f t="shared" si="1"/>
        <v>125879</v>
      </c>
    </row>
    <row r="36" spans="1:8" x14ac:dyDescent="0.4">
      <c r="A36" s="7">
        <v>5006</v>
      </c>
      <c r="B36" s="7" t="s">
        <v>17</v>
      </c>
      <c r="C36" s="8">
        <v>373</v>
      </c>
      <c r="D36" s="10">
        <v>287004.18373600004</v>
      </c>
      <c r="E36" s="11">
        <v>0</v>
      </c>
      <c r="F36" s="10">
        <v>221674</v>
      </c>
      <c r="G36" s="12">
        <v>1</v>
      </c>
      <c r="H36" s="11">
        <f t="shared" si="1"/>
        <v>0</v>
      </c>
    </row>
    <row r="37" spans="1:8" x14ac:dyDescent="0.4">
      <c r="A37" s="7">
        <v>19004</v>
      </c>
      <c r="B37" s="7" t="s">
        <v>48</v>
      </c>
      <c r="C37" s="8">
        <v>525</v>
      </c>
      <c r="D37" s="10">
        <v>368497.47179999994</v>
      </c>
      <c r="E37" s="11">
        <v>0</v>
      </c>
      <c r="F37" s="10">
        <v>295603</v>
      </c>
      <c r="G37" s="12">
        <v>1</v>
      </c>
      <c r="H37" s="11">
        <f t="shared" si="1"/>
        <v>0</v>
      </c>
    </row>
    <row r="38" spans="1:8" x14ac:dyDescent="0.4">
      <c r="A38" s="7">
        <v>56002</v>
      </c>
      <c r="B38" s="7" t="s">
        <v>132</v>
      </c>
      <c r="C38" s="8">
        <v>167</v>
      </c>
      <c r="D38" s="10">
        <v>228421.77754399998</v>
      </c>
      <c r="E38" s="11">
        <v>0</v>
      </c>
      <c r="F38" s="10">
        <v>242531</v>
      </c>
      <c r="G38" s="12">
        <v>0.94</v>
      </c>
      <c r="H38" s="11">
        <f t="shared" si="1"/>
        <v>0</v>
      </c>
    </row>
    <row r="39" spans="1:8" x14ac:dyDescent="0.4">
      <c r="A39" s="7">
        <v>51001</v>
      </c>
      <c r="B39" s="7" t="s">
        <v>117</v>
      </c>
      <c r="C39" s="8">
        <v>2766.15</v>
      </c>
      <c r="D39" s="10">
        <v>2436420.4866068</v>
      </c>
      <c r="E39" s="11">
        <v>0</v>
      </c>
      <c r="F39" s="10">
        <v>307941</v>
      </c>
      <c r="G39" s="12">
        <v>1</v>
      </c>
      <c r="H39" s="11">
        <f t="shared" si="1"/>
        <v>910269</v>
      </c>
    </row>
    <row r="40" spans="1:8" x14ac:dyDescent="0.4">
      <c r="A40" s="7">
        <v>64002</v>
      </c>
      <c r="B40" s="7" t="s">
        <v>152</v>
      </c>
      <c r="C40" s="8">
        <v>386</v>
      </c>
      <c r="D40" s="10">
        <v>299031.93995199999</v>
      </c>
      <c r="E40" s="11">
        <v>0</v>
      </c>
      <c r="F40" s="10">
        <v>78295</v>
      </c>
      <c r="G40" s="12">
        <v>1</v>
      </c>
      <c r="H40" s="11">
        <f t="shared" si="1"/>
        <v>71221</v>
      </c>
    </row>
    <row r="41" spans="1:8" x14ac:dyDescent="0.4">
      <c r="A41" s="7">
        <v>20001</v>
      </c>
      <c r="B41" s="7" t="s">
        <v>49</v>
      </c>
      <c r="C41" s="8">
        <v>339</v>
      </c>
      <c r="D41" s="10">
        <v>719170.11824800004</v>
      </c>
      <c r="E41" s="11">
        <v>0</v>
      </c>
      <c r="F41" s="10">
        <v>78959</v>
      </c>
      <c r="G41" s="12">
        <v>1</v>
      </c>
      <c r="H41" s="11">
        <f t="shared" si="1"/>
        <v>280626</v>
      </c>
    </row>
    <row r="42" spans="1:8" x14ac:dyDescent="0.4">
      <c r="A42" s="7">
        <v>23001</v>
      </c>
      <c r="B42" s="7" t="s">
        <v>56</v>
      </c>
      <c r="C42" s="8">
        <v>158</v>
      </c>
      <c r="D42" s="10">
        <v>144078.50785600001</v>
      </c>
      <c r="E42" s="11">
        <v>0</v>
      </c>
      <c r="F42" s="10">
        <v>74741</v>
      </c>
      <c r="G42" s="12">
        <v>1</v>
      </c>
      <c r="H42" s="11">
        <f t="shared" si="1"/>
        <v>0</v>
      </c>
    </row>
    <row r="43" spans="1:8" x14ac:dyDescent="0.4">
      <c r="A43" s="7">
        <v>22005</v>
      </c>
      <c r="B43" s="7" t="s">
        <v>54</v>
      </c>
      <c r="C43" s="8">
        <v>134</v>
      </c>
      <c r="D43" s="10">
        <v>89951.588687999989</v>
      </c>
      <c r="E43" s="11">
        <v>258499.40000000002</v>
      </c>
      <c r="F43" s="10">
        <v>215883</v>
      </c>
      <c r="G43" s="12">
        <v>0.16</v>
      </c>
      <c r="H43" s="11">
        <f t="shared" si="1"/>
        <v>0</v>
      </c>
    </row>
    <row r="44" spans="1:8" x14ac:dyDescent="0.4">
      <c r="A44" s="7">
        <v>16002</v>
      </c>
      <c r="B44" s="7" t="s">
        <v>42</v>
      </c>
      <c r="C44" s="8">
        <v>13</v>
      </c>
      <c r="D44" s="10">
        <v>6391.0162160000009</v>
      </c>
      <c r="E44" s="11">
        <v>0</v>
      </c>
      <c r="F44" s="10">
        <v>22813</v>
      </c>
      <c r="G44" s="12">
        <v>0.16</v>
      </c>
      <c r="H44" s="11">
        <f t="shared" si="1"/>
        <v>0</v>
      </c>
    </row>
    <row r="45" spans="1:8" x14ac:dyDescent="0.4">
      <c r="A45" s="7">
        <v>61007</v>
      </c>
      <c r="B45" s="7" t="s">
        <v>146</v>
      </c>
      <c r="C45" s="8">
        <v>724</v>
      </c>
      <c r="D45" s="10">
        <v>575510.5415680001</v>
      </c>
      <c r="E45" s="11">
        <v>0</v>
      </c>
      <c r="F45" s="10">
        <v>298919</v>
      </c>
      <c r="G45" s="12">
        <v>1</v>
      </c>
      <c r="H45" s="11">
        <f t="shared" si="1"/>
        <v>0</v>
      </c>
    </row>
    <row r="46" spans="1:8" x14ac:dyDescent="0.4">
      <c r="A46" s="7">
        <v>5003</v>
      </c>
      <c r="B46" s="7" t="s">
        <v>15</v>
      </c>
      <c r="C46" s="8">
        <v>299</v>
      </c>
      <c r="D46" s="10">
        <v>260411.23296800003</v>
      </c>
      <c r="E46" s="11">
        <v>0</v>
      </c>
      <c r="F46" s="10">
        <v>182175</v>
      </c>
      <c r="G46" s="12">
        <v>1</v>
      </c>
      <c r="H46" s="11">
        <f t="shared" si="1"/>
        <v>0</v>
      </c>
    </row>
    <row r="47" spans="1:8" x14ac:dyDescent="0.4">
      <c r="A47" s="7">
        <v>28002</v>
      </c>
      <c r="B47" s="7" t="s">
        <v>68</v>
      </c>
      <c r="C47" s="8">
        <v>271</v>
      </c>
      <c r="D47" s="10">
        <v>251556.60727199999</v>
      </c>
      <c r="E47" s="11">
        <v>0</v>
      </c>
      <c r="F47" s="10">
        <v>166323</v>
      </c>
      <c r="G47" s="12">
        <v>1</v>
      </c>
      <c r="H47" s="11">
        <f t="shared" si="1"/>
        <v>0</v>
      </c>
    </row>
    <row r="48" spans="1:8" x14ac:dyDescent="0.4">
      <c r="A48" s="7">
        <v>17001</v>
      </c>
      <c r="B48" s="7" t="s">
        <v>43</v>
      </c>
      <c r="C48" s="8">
        <v>245.6</v>
      </c>
      <c r="D48" s="10">
        <v>207254.20481920001</v>
      </c>
      <c r="E48" s="11">
        <v>0</v>
      </c>
      <c r="F48" s="10">
        <v>78686</v>
      </c>
      <c r="G48" s="12">
        <v>1</v>
      </c>
      <c r="H48" s="11">
        <f t="shared" si="1"/>
        <v>24941</v>
      </c>
    </row>
    <row r="49" spans="1:8" x14ac:dyDescent="0.4">
      <c r="A49" s="7">
        <v>44001</v>
      </c>
      <c r="B49" s="7" t="s">
        <v>100</v>
      </c>
      <c r="C49" s="8">
        <v>140</v>
      </c>
      <c r="D49" s="10">
        <v>125979.44847999999</v>
      </c>
      <c r="E49" s="11">
        <v>181356.06</v>
      </c>
      <c r="F49" s="10">
        <v>203922</v>
      </c>
      <c r="G49" s="12">
        <v>0.27</v>
      </c>
      <c r="H49" s="11">
        <f t="shared" si="1"/>
        <v>0</v>
      </c>
    </row>
    <row r="50" spans="1:8" x14ac:dyDescent="0.4">
      <c r="A50" s="7">
        <v>46002</v>
      </c>
      <c r="B50" s="7" t="s">
        <v>105</v>
      </c>
      <c r="C50" s="8">
        <v>204</v>
      </c>
      <c r="D50" s="10">
        <v>128329.63292799999</v>
      </c>
      <c r="E50" s="11">
        <v>0</v>
      </c>
      <c r="F50" s="10">
        <v>60148</v>
      </c>
      <c r="G50" s="12">
        <v>1</v>
      </c>
      <c r="H50" s="11">
        <f t="shared" si="1"/>
        <v>4017</v>
      </c>
    </row>
    <row r="51" spans="1:8" x14ac:dyDescent="0.4">
      <c r="A51" s="7">
        <v>24004</v>
      </c>
      <c r="B51" s="7" t="s">
        <v>59</v>
      </c>
      <c r="C51" s="8">
        <v>320</v>
      </c>
      <c r="D51" s="10">
        <v>312204.10223999998</v>
      </c>
      <c r="E51" s="11">
        <v>198009.96999999997</v>
      </c>
      <c r="F51" s="10">
        <v>396925</v>
      </c>
      <c r="G51" s="12">
        <v>0.43</v>
      </c>
      <c r="H51" s="11">
        <f t="shared" si="1"/>
        <v>0</v>
      </c>
    </row>
    <row r="52" spans="1:8" x14ac:dyDescent="0.4">
      <c r="A52" s="7">
        <v>50003</v>
      </c>
      <c r="B52" s="7" t="s">
        <v>115</v>
      </c>
      <c r="C52" s="8">
        <v>678</v>
      </c>
      <c r="D52" s="10">
        <v>798202.516496</v>
      </c>
      <c r="E52" s="11">
        <v>0</v>
      </c>
      <c r="F52" s="10">
        <v>271022</v>
      </c>
      <c r="G52" s="12">
        <v>1</v>
      </c>
      <c r="H52" s="11">
        <f t="shared" si="1"/>
        <v>128079</v>
      </c>
    </row>
    <row r="53" spans="1:8" x14ac:dyDescent="0.4">
      <c r="A53" s="7">
        <v>14001</v>
      </c>
      <c r="B53" s="7" t="s">
        <v>34</v>
      </c>
      <c r="C53" s="8">
        <v>226</v>
      </c>
      <c r="D53" s="10">
        <v>226195.078832</v>
      </c>
      <c r="E53" s="11">
        <v>0</v>
      </c>
      <c r="F53" s="10">
        <v>74214</v>
      </c>
      <c r="G53" s="12">
        <v>1</v>
      </c>
      <c r="H53" s="11">
        <f t="shared" si="1"/>
        <v>38884</v>
      </c>
    </row>
    <row r="54" spans="1:8" x14ac:dyDescent="0.4">
      <c r="A54" s="7">
        <v>6002</v>
      </c>
      <c r="B54" s="7" t="s">
        <v>19</v>
      </c>
      <c r="C54" s="8">
        <v>175</v>
      </c>
      <c r="D54" s="10">
        <v>170295.27059999999</v>
      </c>
      <c r="E54" s="11">
        <v>259804.81</v>
      </c>
      <c r="F54" s="10">
        <v>135753</v>
      </c>
      <c r="G54" s="12">
        <v>1</v>
      </c>
      <c r="H54" s="11">
        <f t="shared" si="1"/>
        <v>0</v>
      </c>
    </row>
    <row r="55" spans="1:8" x14ac:dyDescent="0.4">
      <c r="A55" s="7">
        <v>33001</v>
      </c>
      <c r="B55" s="7" t="s">
        <v>75</v>
      </c>
      <c r="C55" s="8">
        <v>390</v>
      </c>
      <c r="D55" s="10">
        <v>383951.40648000001</v>
      </c>
      <c r="E55" s="11">
        <v>0</v>
      </c>
      <c r="F55" s="10">
        <v>217431</v>
      </c>
      <c r="G55" s="12">
        <v>1</v>
      </c>
      <c r="H55" s="11">
        <f t="shared" si="1"/>
        <v>0</v>
      </c>
    </row>
    <row r="56" spans="1:8" x14ac:dyDescent="0.4">
      <c r="A56" s="7">
        <v>49004</v>
      </c>
      <c r="B56" s="7" t="s">
        <v>111</v>
      </c>
      <c r="C56" s="8">
        <v>493</v>
      </c>
      <c r="D56" s="10">
        <v>411178.45957599999</v>
      </c>
      <c r="E56" s="11">
        <v>0</v>
      </c>
      <c r="F56" s="10">
        <v>159872</v>
      </c>
      <c r="G56" s="12">
        <v>1</v>
      </c>
      <c r="H56" s="11">
        <f t="shared" si="1"/>
        <v>45717</v>
      </c>
    </row>
    <row r="57" spans="1:8" x14ac:dyDescent="0.4">
      <c r="A57" s="7">
        <v>63001</v>
      </c>
      <c r="B57" s="7" t="s">
        <v>150</v>
      </c>
      <c r="C57" s="8">
        <v>283</v>
      </c>
      <c r="D57" s="10">
        <v>299390.24685600004</v>
      </c>
      <c r="E57" s="11">
        <v>0</v>
      </c>
      <c r="F57" s="10">
        <v>72577</v>
      </c>
      <c r="G57" s="12">
        <v>1</v>
      </c>
      <c r="H57" s="11">
        <f t="shared" si="1"/>
        <v>77118</v>
      </c>
    </row>
    <row r="58" spans="1:8" x14ac:dyDescent="0.4">
      <c r="A58" s="7">
        <v>53001</v>
      </c>
      <c r="B58" s="7" t="s">
        <v>124</v>
      </c>
      <c r="C58" s="8">
        <v>267.07</v>
      </c>
      <c r="D58" s="10">
        <v>268470.71390823997</v>
      </c>
      <c r="E58" s="11">
        <v>105123.70000000001</v>
      </c>
      <c r="F58" s="10">
        <v>139524</v>
      </c>
      <c r="G58" s="12">
        <v>1</v>
      </c>
      <c r="H58" s="11">
        <f t="shared" si="1"/>
        <v>0</v>
      </c>
    </row>
    <row r="59" spans="1:8" x14ac:dyDescent="0.4">
      <c r="A59" s="7">
        <v>25003</v>
      </c>
      <c r="B59" s="7" t="s">
        <v>61</v>
      </c>
      <c r="C59" s="8">
        <v>91</v>
      </c>
      <c r="D59" s="10">
        <v>119023.413512</v>
      </c>
      <c r="E59" s="11">
        <v>112883.04999999999</v>
      </c>
      <c r="F59" s="10">
        <v>146476</v>
      </c>
      <c r="G59" s="12">
        <v>1</v>
      </c>
      <c r="H59" s="11">
        <f t="shared" si="1"/>
        <v>0</v>
      </c>
    </row>
    <row r="60" spans="1:8" x14ac:dyDescent="0.4">
      <c r="A60" s="7">
        <v>26004</v>
      </c>
      <c r="B60" s="7" t="s">
        <v>64</v>
      </c>
      <c r="C60" s="8">
        <v>383</v>
      </c>
      <c r="D60" s="10">
        <v>385390.45005599997</v>
      </c>
      <c r="E60" s="11">
        <v>35995.579999999987</v>
      </c>
      <c r="F60" s="10">
        <v>152185</v>
      </c>
      <c r="G60" s="12">
        <v>1</v>
      </c>
      <c r="H60" s="11">
        <f t="shared" si="1"/>
        <v>22512</v>
      </c>
    </row>
    <row r="61" spans="1:8" x14ac:dyDescent="0.4">
      <c r="A61" s="7">
        <v>6006</v>
      </c>
      <c r="B61" s="7" t="s">
        <v>21</v>
      </c>
      <c r="C61" s="8">
        <v>615</v>
      </c>
      <c r="D61" s="10">
        <v>506197.90867999999</v>
      </c>
      <c r="E61" s="11">
        <v>66052.587500000052</v>
      </c>
      <c r="F61" s="10">
        <v>582282</v>
      </c>
      <c r="G61" s="12">
        <v>0.5</v>
      </c>
      <c r="H61" s="11">
        <f t="shared" si="1"/>
        <v>0</v>
      </c>
    </row>
    <row r="62" spans="1:8" x14ac:dyDescent="0.4">
      <c r="A62" s="7">
        <v>27001</v>
      </c>
      <c r="B62" s="7" t="s">
        <v>66</v>
      </c>
      <c r="C62" s="8">
        <v>298</v>
      </c>
      <c r="D62" s="10">
        <v>196176.37633600002</v>
      </c>
      <c r="E62" s="11">
        <v>551443.51</v>
      </c>
      <c r="F62" s="10">
        <v>233488</v>
      </c>
      <c r="G62" s="12">
        <v>0.69</v>
      </c>
      <c r="H62" s="11">
        <f t="shared" si="1"/>
        <v>0</v>
      </c>
    </row>
    <row r="63" spans="1:8" x14ac:dyDescent="0.4">
      <c r="A63" s="7">
        <v>28003</v>
      </c>
      <c r="B63" s="7" t="s">
        <v>69</v>
      </c>
      <c r="C63" s="8">
        <v>779</v>
      </c>
      <c r="D63" s="10">
        <v>544158.37632799998</v>
      </c>
      <c r="E63" s="11">
        <v>0</v>
      </c>
      <c r="F63" s="10">
        <v>300379</v>
      </c>
      <c r="G63" s="12">
        <v>1</v>
      </c>
      <c r="H63" s="11">
        <f t="shared" si="1"/>
        <v>0</v>
      </c>
    </row>
    <row r="64" spans="1:8" x14ac:dyDescent="0.4">
      <c r="A64" s="7">
        <v>30001</v>
      </c>
      <c r="B64" s="7" t="s">
        <v>71</v>
      </c>
      <c r="C64" s="8">
        <v>449</v>
      </c>
      <c r="D64" s="10">
        <v>441043.16776800004</v>
      </c>
      <c r="E64" s="11">
        <v>263.96199999999226</v>
      </c>
      <c r="F64" s="10">
        <v>184301</v>
      </c>
      <c r="G64" s="12">
        <v>1</v>
      </c>
      <c r="H64" s="11">
        <f t="shared" ref="H64:H95" si="2">IF((((0.5*D64-F64)*G64)-(E64*0.5))&lt;0,0,ROUND((((0.5*D64-F64)*G64)-(E64*0.5)),0))</f>
        <v>36089</v>
      </c>
    </row>
    <row r="65" spans="1:8" x14ac:dyDescent="0.4">
      <c r="A65" s="7">
        <v>31001</v>
      </c>
      <c r="B65" s="7" t="s">
        <v>73</v>
      </c>
      <c r="C65" s="8">
        <v>186.25</v>
      </c>
      <c r="D65" s="10">
        <v>129926.83770999999</v>
      </c>
      <c r="E65" s="11">
        <v>122056.43</v>
      </c>
      <c r="F65" s="10">
        <v>158575</v>
      </c>
      <c r="G65" s="12">
        <v>0.55000000000000004</v>
      </c>
      <c r="H65" s="11">
        <f t="shared" si="2"/>
        <v>0</v>
      </c>
    </row>
    <row r="66" spans="1:8" x14ac:dyDescent="0.4">
      <c r="A66" s="7">
        <v>41002</v>
      </c>
      <c r="B66" s="7" t="s">
        <v>93</v>
      </c>
      <c r="C66" s="8">
        <v>4581.92</v>
      </c>
      <c r="D66" s="10">
        <v>3739184.2584934402</v>
      </c>
      <c r="E66" s="11">
        <v>0</v>
      </c>
      <c r="F66" s="10">
        <v>1043397</v>
      </c>
      <c r="G66" s="12">
        <v>0.98</v>
      </c>
      <c r="H66" s="11">
        <f t="shared" si="2"/>
        <v>809671</v>
      </c>
    </row>
    <row r="67" spans="1:8" x14ac:dyDescent="0.4">
      <c r="A67" s="7">
        <v>14002</v>
      </c>
      <c r="B67" s="7" t="s">
        <v>35</v>
      </c>
      <c r="C67" s="8">
        <v>181</v>
      </c>
      <c r="D67" s="10">
        <v>115308.370392</v>
      </c>
      <c r="E67" s="11">
        <v>0</v>
      </c>
      <c r="F67" s="10">
        <v>60107</v>
      </c>
      <c r="G67" s="12">
        <v>1</v>
      </c>
      <c r="H67" s="11">
        <f t="shared" si="2"/>
        <v>0</v>
      </c>
    </row>
    <row r="68" spans="1:8" x14ac:dyDescent="0.4">
      <c r="A68" s="7">
        <v>10001</v>
      </c>
      <c r="B68" s="7" t="s">
        <v>26</v>
      </c>
      <c r="C68" s="8">
        <v>122</v>
      </c>
      <c r="D68" s="10">
        <v>93649.489104000008</v>
      </c>
      <c r="E68" s="11">
        <v>0</v>
      </c>
      <c r="F68" s="10">
        <v>91765</v>
      </c>
      <c r="G68" s="12">
        <v>1</v>
      </c>
      <c r="H68" s="11">
        <f t="shared" si="2"/>
        <v>0</v>
      </c>
    </row>
    <row r="69" spans="1:8" x14ac:dyDescent="0.4">
      <c r="A69" s="7">
        <v>34002</v>
      </c>
      <c r="B69" s="7" t="s">
        <v>79</v>
      </c>
      <c r="C69" s="8">
        <v>261</v>
      </c>
      <c r="D69" s="10">
        <v>223696.30095199996</v>
      </c>
      <c r="E69" s="11">
        <v>1235080.46</v>
      </c>
      <c r="F69" s="10">
        <v>362532</v>
      </c>
      <c r="G69" s="12">
        <v>0.39</v>
      </c>
      <c r="H69" s="11">
        <f t="shared" si="2"/>
        <v>0</v>
      </c>
    </row>
    <row r="70" spans="1:8" x14ac:dyDescent="0.4">
      <c r="A70" s="7">
        <v>51002</v>
      </c>
      <c r="B70" s="7" t="s">
        <v>118</v>
      </c>
      <c r="C70" s="8">
        <v>531</v>
      </c>
      <c r="D70" s="10">
        <v>448087.09159199998</v>
      </c>
      <c r="E70" s="11">
        <v>100724.01000000007</v>
      </c>
      <c r="F70" s="10">
        <v>281959</v>
      </c>
      <c r="G70" s="12">
        <v>1</v>
      </c>
      <c r="H70" s="11">
        <f t="shared" si="2"/>
        <v>0</v>
      </c>
    </row>
    <row r="71" spans="1:8" x14ac:dyDescent="0.4">
      <c r="A71" s="7">
        <v>56006</v>
      </c>
      <c r="B71" s="7" t="s">
        <v>134</v>
      </c>
      <c r="C71" s="8">
        <v>207</v>
      </c>
      <c r="D71" s="10">
        <v>185884.162824</v>
      </c>
      <c r="E71" s="11">
        <v>22536</v>
      </c>
      <c r="F71" s="10">
        <v>290229</v>
      </c>
      <c r="G71" s="12">
        <v>0.51</v>
      </c>
      <c r="H71" s="11">
        <f t="shared" si="2"/>
        <v>0</v>
      </c>
    </row>
    <row r="72" spans="1:8" x14ac:dyDescent="0.4">
      <c r="A72" s="7">
        <v>23002</v>
      </c>
      <c r="B72" s="7" t="s">
        <v>57</v>
      </c>
      <c r="C72" s="8">
        <v>845.74</v>
      </c>
      <c r="D72" s="10">
        <v>781145.03034768009</v>
      </c>
      <c r="E72" s="11">
        <v>0</v>
      </c>
      <c r="F72" s="10">
        <v>215570</v>
      </c>
      <c r="G72" s="12">
        <v>1</v>
      </c>
      <c r="H72" s="11">
        <f t="shared" si="2"/>
        <v>175003</v>
      </c>
    </row>
    <row r="73" spans="1:8" x14ac:dyDescent="0.4">
      <c r="A73" s="7">
        <v>53002</v>
      </c>
      <c r="B73" s="7" t="s">
        <v>125</v>
      </c>
      <c r="C73" s="8">
        <v>121</v>
      </c>
      <c r="D73" s="10">
        <v>127280.292472</v>
      </c>
      <c r="E73" s="11">
        <v>117359.22</v>
      </c>
      <c r="F73" s="10">
        <v>284184</v>
      </c>
      <c r="G73" s="12">
        <v>0.43</v>
      </c>
      <c r="H73" s="11">
        <f t="shared" si="2"/>
        <v>0</v>
      </c>
    </row>
    <row r="74" spans="1:8" x14ac:dyDescent="0.4">
      <c r="A74" s="7">
        <v>48003</v>
      </c>
      <c r="B74" s="7" t="s">
        <v>107</v>
      </c>
      <c r="C74" s="8">
        <v>373</v>
      </c>
      <c r="D74" s="10">
        <v>471704.38373600005</v>
      </c>
      <c r="E74" s="11">
        <v>431483.94499999995</v>
      </c>
      <c r="F74" s="10">
        <v>351396</v>
      </c>
      <c r="G74" s="12">
        <v>0.94</v>
      </c>
      <c r="H74" s="11">
        <f t="shared" si="2"/>
        <v>0</v>
      </c>
    </row>
    <row r="75" spans="1:8" x14ac:dyDescent="0.4">
      <c r="A75" s="7">
        <v>2002</v>
      </c>
      <c r="B75" s="7" t="s">
        <v>7</v>
      </c>
      <c r="C75" s="8">
        <v>2764.46</v>
      </c>
      <c r="D75" s="10">
        <v>2976419.2144987201</v>
      </c>
      <c r="E75" s="11">
        <v>317036.03999999992</v>
      </c>
      <c r="F75" s="10">
        <v>648247</v>
      </c>
      <c r="G75" s="12">
        <v>1</v>
      </c>
      <c r="H75" s="11">
        <f t="shared" si="2"/>
        <v>681445</v>
      </c>
    </row>
    <row r="76" spans="1:8" x14ac:dyDescent="0.4">
      <c r="A76" s="7">
        <v>22006</v>
      </c>
      <c r="B76" s="7" t="s">
        <v>55</v>
      </c>
      <c r="C76" s="8">
        <v>389</v>
      </c>
      <c r="D76" s="10">
        <v>383823.38984800002</v>
      </c>
      <c r="E76" s="11">
        <v>441577.13249999995</v>
      </c>
      <c r="F76" s="10">
        <v>313319</v>
      </c>
      <c r="G76" s="12">
        <v>0.63</v>
      </c>
      <c r="H76" s="11">
        <f t="shared" si="2"/>
        <v>0</v>
      </c>
    </row>
    <row r="77" spans="1:8" x14ac:dyDescent="0.4">
      <c r="A77" s="7">
        <v>13003</v>
      </c>
      <c r="B77" s="7" t="s">
        <v>33</v>
      </c>
      <c r="C77" s="8">
        <v>286</v>
      </c>
      <c r="D77" s="10">
        <v>225125.49675199998</v>
      </c>
      <c r="E77" s="11">
        <v>302661.59749999997</v>
      </c>
      <c r="F77" s="10">
        <v>236587</v>
      </c>
      <c r="G77" s="12">
        <v>1</v>
      </c>
      <c r="H77" s="11">
        <f t="shared" si="2"/>
        <v>0</v>
      </c>
    </row>
    <row r="78" spans="1:8" x14ac:dyDescent="0.4">
      <c r="A78" s="7">
        <v>2003</v>
      </c>
      <c r="B78" s="7" t="s">
        <v>8</v>
      </c>
      <c r="C78" s="8">
        <v>258.87</v>
      </c>
      <c r="D78" s="10">
        <v>216883.63752583999</v>
      </c>
      <c r="E78" s="11">
        <v>12470.369999999995</v>
      </c>
      <c r="F78" s="10">
        <v>227475</v>
      </c>
      <c r="G78" s="12">
        <v>0.65</v>
      </c>
      <c r="H78" s="11">
        <f t="shared" si="2"/>
        <v>0</v>
      </c>
    </row>
    <row r="79" spans="1:8" x14ac:dyDescent="0.4">
      <c r="A79" s="7">
        <v>37003</v>
      </c>
      <c r="B79" s="7" t="s">
        <v>82</v>
      </c>
      <c r="C79" s="8">
        <v>185.9</v>
      </c>
      <c r="D79" s="10">
        <v>131468.85188879998</v>
      </c>
      <c r="E79" s="11">
        <v>948511.11</v>
      </c>
      <c r="F79" s="10">
        <v>165106</v>
      </c>
      <c r="G79" s="12">
        <v>0.61</v>
      </c>
      <c r="H79" s="11">
        <f t="shared" si="2"/>
        <v>0</v>
      </c>
    </row>
    <row r="80" spans="1:8" x14ac:dyDescent="0.4">
      <c r="A80" s="7">
        <v>35002</v>
      </c>
      <c r="B80" s="7" t="s">
        <v>80</v>
      </c>
      <c r="C80" s="8">
        <v>380</v>
      </c>
      <c r="D80" s="10">
        <v>315466.22016000003</v>
      </c>
      <c r="E80" s="11">
        <v>74279.852499999994</v>
      </c>
      <c r="F80" s="10">
        <v>167656</v>
      </c>
      <c r="G80" s="12">
        <v>1</v>
      </c>
      <c r="H80" s="11">
        <f t="shared" si="2"/>
        <v>0</v>
      </c>
    </row>
    <row r="81" spans="1:8" x14ac:dyDescent="0.4">
      <c r="A81" s="7">
        <v>7002</v>
      </c>
      <c r="B81" s="7" t="s">
        <v>23</v>
      </c>
      <c r="C81" s="8">
        <v>304.5</v>
      </c>
      <c r="D81" s="10">
        <v>257891.74444400001</v>
      </c>
      <c r="E81" s="11">
        <v>70136.640000000014</v>
      </c>
      <c r="F81" s="10">
        <v>210098</v>
      </c>
      <c r="G81" s="12">
        <v>0.47</v>
      </c>
      <c r="H81" s="11">
        <f t="shared" si="2"/>
        <v>0</v>
      </c>
    </row>
    <row r="82" spans="1:8" x14ac:dyDescent="0.4">
      <c r="A82" s="7">
        <v>38003</v>
      </c>
      <c r="B82" s="7" t="s">
        <v>85</v>
      </c>
      <c r="C82" s="8">
        <v>169</v>
      </c>
      <c r="D82" s="10">
        <v>205519.430808</v>
      </c>
      <c r="E82" s="11">
        <v>0</v>
      </c>
      <c r="F82" s="10">
        <v>140284</v>
      </c>
      <c r="G82" s="12">
        <v>1</v>
      </c>
      <c r="H82" s="11">
        <f t="shared" si="2"/>
        <v>0</v>
      </c>
    </row>
    <row r="83" spans="1:8" x14ac:dyDescent="0.4">
      <c r="A83" s="7">
        <v>45005</v>
      </c>
      <c r="B83" s="14" t="s">
        <v>103</v>
      </c>
      <c r="C83" s="8">
        <v>203</v>
      </c>
      <c r="D83" s="10">
        <v>224674.57629599998</v>
      </c>
      <c r="E83" s="11">
        <v>391827.07</v>
      </c>
      <c r="F83" s="10">
        <v>228999</v>
      </c>
      <c r="G83" s="12">
        <v>0.47</v>
      </c>
      <c r="H83" s="11">
        <f t="shared" si="2"/>
        <v>0</v>
      </c>
    </row>
    <row r="84" spans="1:8" x14ac:dyDescent="0.4">
      <c r="A84" s="7">
        <v>40001</v>
      </c>
      <c r="B84" s="7" t="s">
        <v>90</v>
      </c>
      <c r="C84" s="8">
        <v>787.28</v>
      </c>
      <c r="D84" s="10">
        <v>618975.68204095995</v>
      </c>
      <c r="E84" s="11">
        <v>0</v>
      </c>
      <c r="F84" s="10">
        <v>515768</v>
      </c>
      <c r="G84" s="12">
        <v>1</v>
      </c>
      <c r="H84" s="11">
        <f t="shared" si="2"/>
        <v>0</v>
      </c>
    </row>
    <row r="85" spans="1:8" x14ac:dyDescent="0.4">
      <c r="A85" s="7">
        <v>52004</v>
      </c>
      <c r="B85" s="7" t="s">
        <v>123</v>
      </c>
      <c r="C85" s="8">
        <v>296</v>
      </c>
      <c r="D85" s="10">
        <v>198170.043072</v>
      </c>
      <c r="E85" s="11">
        <v>174186.59000000003</v>
      </c>
      <c r="F85" s="10">
        <v>165297</v>
      </c>
      <c r="G85" s="12">
        <v>1</v>
      </c>
      <c r="H85" s="11">
        <f t="shared" si="2"/>
        <v>0</v>
      </c>
    </row>
    <row r="86" spans="1:8" x14ac:dyDescent="0.4">
      <c r="A86" s="7">
        <v>41004</v>
      </c>
      <c r="B86" s="7" t="s">
        <v>94</v>
      </c>
      <c r="C86" s="8">
        <v>1071</v>
      </c>
      <c r="D86" s="10">
        <v>918165.81287200004</v>
      </c>
      <c r="E86" s="11">
        <v>52578.499999999942</v>
      </c>
      <c r="F86" s="10">
        <v>317778</v>
      </c>
      <c r="G86" s="12">
        <v>1</v>
      </c>
      <c r="H86" s="11">
        <f t="shared" si="2"/>
        <v>115016</v>
      </c>
    </row>
    <row r="87" spans="1:8" x14ac:dyDescent="0.4">
      <c r="A87" s="7">
        <v>44002</v>
      </c>
      <c r="B87" s="7" t="s">
        <v>101</v>
      </c>
      <c r="C87" s="8">
        <v>191</v>
      </c>
      <c r="D87" s="10">
        <v>180269.096712</v>
      </c>
      <c r="E87" s="11">
        <v>74828.97</v>
      </c>
      <c r="F87" s="10">
        <v>197959</v>
      </c>
      <c r="G87" s="12">
        <v>0.47</v>
      </c>
      <c r="H87" s="11">
        <f t="shared" si="2"/>
        <v>0</v>
      </c>
    </row>
    <row r="88" spans="1:8" x14ac:dyDescent="0.4">
      <c r="A88" s="7">
        <v>42001</v>
      </c>
      <c r="B88" s="7" t="s">
        <v>96</v>
      </c>
      <c r="C88" s="8">
        <v>417</v>
      </c>
      <c r="D88" s="10">
        <v>332796.83554399997</v>
      </c>
      <c r="E88" s="11">
        <v>127059.62749999997</v>
      </c>
      <c r="F88" s="10">
        <v>280009</v>
      </c>
      <c r="G88" s="12">
        <v>1</v>
      </c>
      <c r="H88" s="11">
        <f t="shared" si="2"/>
        <v>0</v>
      </c>
    </row>
    <row r="89" spans="1:8" x14ac:dyDescent="0.4">
      <c r="A89" s="7">
        <v>39002</v>
      </c>
      <c r="B89" s="7" t="s">
        <v>87</v>
      </c>
      <c r="C89" s="8">
        <v>1221.5999999999999</v>
      </c>
      <c r="D89" s="10">
        <v>1256056.0776511999</v>
      </c>
      <c r="E89" s="11">
        <v>0</v>
      </c>
      <c r="F89" s="10">
        <v>451800</v>
      </c>
      <c r="G89" s="12">
        <v>1</v>
      </c>
      <c r="H89" s="11">
        <f t="shared" si="2"/>
        <v>176228</v>
      </c>
    </row>
    <row r="90" spans="1:8" x14ac:dyDescent="0.4">
      <c r="A90" s="7">
        <v>60003</v>
      </c>
      <c r="B90" s="7" t="s">
        <v>141</v>
      </c>
      <c r="C90" s="8">
        <v>215</v>
      </c>
      <c r="D90" s="10">
        <v>249942.79587999999</v>
      </c>
      <c r="E90" s="11">
        <v>0</v>
      </c>
      <c r="F90" s="10">
        <v>112598</v>
      </c>
      <c r="G90" s="12">
        <v>1</v>
      </c>
      <c r="H90" s="11">
        <f t="shared" si="2"/>
        <v>12373</v>
      </c>
    </row>
    <row r="91" spans="1:8" x14ac:dyDescent="0.4">
      <c r="A91" s="7">
        <v>43007</v>
      </c>
      <c r="B91" s="7" t="s">
        <v>99</v>
      </c>
      <c r="C91" s="8">
        <v>415.53999999999996</v>
      </c>
      <c r="D91" s="10">
        <v>425083.85526127997</v>
      </c>
      <c r="E91" s="11">
        <v>0</v>
      </c>
      <c r="F91" s="10">
        <v>203354</v>
      </c>
      <c r="G91" s="12">
        <v>1</v>
      </c>
      <c r="H91" s="11">
        <f t="shared" si="2"/>
        <v>9188</v>
      </c>
    </row>
    <row r="92" spans="1:8" x14ac:dyDescent="0.4">
      <c r="A92" s="7">
        <v>15001</v>
      </c>
      <c r="B92" s="7" t="s">
        <v>38</v>
      </c>
      <c r="C92" s="8">
        <v>171</v>
      </c>
      <c r="D92" s="10">
        <v>134467.16407200001</v>
      </c>
      <c r="E92" s="11">
        <v>0</v>
      </c>
      <c r="F92" s="10">
        <v>55268</v>
      </c>
      <c r="G92" s="12">
        <v>1</v>
      </c>
      <c r="H92" s="11">
        <f t="shared" si="2"/>
        <v>11966</v>
      </c>
    </row>
    <row r="93" spans="1:8" x14ac:dyDescent="0.4">
      <c r="A93" s="7">
        <v>15002</v>
      </c>
      <c r="B93" s="7" t="s">
        <v>39</v>
      </c>
      <c r="C93" s="8">
        <v>503</v>
      </c>
      <c r="D93" s="10">
        <v>387216.16589599999</v>
      </c>
      <c r="E93" s="11">
        <v>146676.05250000005</v>
      </c>
      <c r="F93" s="10">
        <v>59876</v>
      </c>
      <c r="G93" s="12">
        <v>1</v>
      </c>
      <c r="H93" s="11">
        <f t="shared" si="2"/>
        <v>60394</v>
      </c>
    </row>
    <row r="94" spans="1:8" x14ac:dyDescent="0.4">
      <c r="A94" s="7">
        <v>46001</v>
      </c>
      <c r="B94" s="7" t="s">
        <v>104</v>
      </c>
      <c r="C94" s="8">
        <v>2769.75</v>
      </c>
      <c r="D94" s="10">
        <v>2403108.1064820001</v>
      </c>
      <c r="E94" s="11">
        <v>0</v>
      </c>
      <c r="F94" s="10">
        <v>1006404</v>
      </c>
      <c r="G94" s="12">
        <v>1</v>
      </c>
      <c r="H94" s="11">
        <f t="shared" si="2"/>
        <v>195150</v>
      </c>
    </row>
    <row r="95" spans="1:8" x14ac:dyDescent="0.4">
      <c r="A95" s="7">
        <v>33002</v>
      </c>
      <c r="B95" s="7" t="s">
        <v>76</v>
      </c>
      <c r="C95" s="8">
        <v>295</v>
      </c>
      <c r="D95" s="10">
        <v>208130.60644000003</v>
      </c>
      <c r="E95" s="11">
        <v>0</v>
      </c>
      <c r="F95" s="10">
        <v>143141</v>
      </c>
      <c r="G95" s="12">
        <v>1</v>
      </c>
      <c r="H95" s="11">
        <f t="shared" si="2"/>
        <v>0</v>
      </c>
    </row>
    <row r="96" spans="1:8" x14ac:dyDescent="0.4">
      <c r="A96" s="7">
        <v>25004</v>
      </c>
      <c r="B96" s="7" t="s">
        <v>62</v>
      </c>
      <c r="C96" s="8">
        <v>1045.25</v>
      </c>
      <c r="D96" s="10">
        <v>914992.56459799991</v>
      </c>
      <c r="E96" s="11">
        <v>0</v>
      </c>
      <c r="F96" s="10">
        <v>364208</v>
      </c>
      <c r="G96" s="12">
        <v>1</v>
      </c>
      <c r="H96" s="11">
        <f t="shared" ref="H96:H127" si="3">IF((((0.5*D96-F96)*G96)-(E96*0.5))&lt;0,0,ROUND((((0.5*D96-F96)*G96)-(E96*0.5)),0))</f>
        <v>93288</v>
      </c>
    </row>
    <row r="97" spans="1:8" x14ac:dyDescent="0.4">
      <c r="A97" s="7">
        <v>29004</v>
      </c>
      <c r="B97" s="7" t="s">
        <v>70</v>
      </c>
      <c r="C97" s="8">
        <v>485.09</v>
      </c>
      <c r="D97" s="10">
        <v>429757.79201688</v>
      </c>
      <c r="E97" s="11">
        <v>1296926.4975000001</v>
      </c>
      <c r="F97" s="10">
        <v>562601</v>
      </c>
      <c r="G97" s="12">
        <v>0</v>
      </c>
      <c r="H97" s="11">
        <f t="shared" si="3"/>
        <v>0</v>
      </c>
    </row>
    <row r="98" spans="1:8" x14ac:dyDescent="0.4">
      <c r="A98" s="7">
        <v>17002</v>
      </c>
      <c r="B98" s="7" t="s">
        <v>44</v>
      </c>
      <c r="C98" s="8">
        <v>3111.71</v>
      </c>
      <c r="D98" s="10">
        <v>2874116.8899607197</v>
      </c>
      <c r="E98" s="11">
        <v>0</v>
      </c>
      <c r="F98" s="10">
        <v>762245</v>
      </c>
      <c r="G98" s="12">
        <v>1</v>
      </c>
      <c r="H98" s="11">
        <f t="shared" si="3"/>
        <v>674813</v>
      </c>
    </row>
    <row r="99" spans="1:8" x14ac:dyDescent="0.4">
      <c r="A99" s="7">
        <v>62006</v>
      </c>
      <c r="B99" s="7" t="s">
        <v>149</v>
      </c>
      <c r="C99" s="8">
        <v>688</v>
      </c>
      <c r="D99" s="10">
        <v>549345.86281600001</v>
      </c>
      <c r="E99" s="11">
        <v>103013.02999999994</v>
      </c>
      <c r="F99" s="10">
        <v>151207</v>
      </c>
      <c r="G99" s="12">
        <v>1</v>
      </c>
      <c r="H99" s="11">
        <f t="shared" si="3"/>
        <v>71959</v>
      </c>
    </row>
    <row r="100" spans="1:8" x14ac:dyDescent="0.4">
      <c r="A100" s="7">
        <v>43002</v>
      </c>
      <c r="B100" s="7" t="s">
        <v>98</v>
      </c>
      <c r="C100" s="8">
        <v>236</v>
      </c>
      <c r="D100" s="10">
        <v>232825.325152</v>
      </c>
      <c r="E100" s="11">
        <v>0</v>
      </c>
      <c r="F100" s="10">
        <v>101062</v>
      </c>
      <c r="G100" s="12">
        <v>1</v>
      </c>
      <c r="H100" s="11">
        <f t="shared" si="3"/>
        <v>15351</v>
      </c>
    </row>
    <row r="101" spans="1:8" x14ac:dyDescent="0.4">
      <c r="A101" s="7">
        <v>17003</v>
      </c>
      <c r="B101" s="7" t="s">
        <v>45</v>
      </c>
      <c r="C101" s="8">
        <v>212</v>
      </c>
      <c r="D101" s="10">
        <v>228909.74598399998</v>
      </c>
      <c r="E101" s="11">
        <v>0</v>
      </c>
      <c r="F101" s="10">
        <v>125596</v>
      </c>
      <c r="G101" s="12">
        <v>1</v>
      </c>
      <c r="H101" s="11">
        <f t="shared" si="3"/>
        <v>0</v>
      </c>
    </row>
    <row r="102" spans="1:8" x14ac:dyDescent="0.4">
      <c r="A102" s="7">
        <v>51003</v>
      </c>
      <c r="B102" s="7" t="s">
        <v>119</v>
      </c>
      <c r="C102" s="8">
        <v>275.98</v>
      </c>
      <c r="D102" s="10">
        <v>190041.95809936002</v>
      </c>
      <c r="E102" s="11">
        <v>0</v>
      </c>
      <c r="F102" s="10">
        <v>64539</v>
      </c>
      <c r="G102" s="12">
        <v>1</v>
      </c>
      <c r="H102" s="11">
        <f t="shared" si="3"/>
        <v>30482</v>
      </c>
    </row>
    <row r="103" spans="1:8" x14ac:dyDescent="0.4">
      <c r="A103" s="7">
        <v>9002</v>
      </c>
      <c r="B103" s="7" t="s">
        <v>25</v>
      </c>
      <c r="C103" s="8">
        <v>356</v>
      </c>
      <c r="D103" s="10">
        <v>426421.80099199997</v>
      </c>
      <c r="E103" s="11">
        <v>0</v>
      </c>
      <c r="F103" s="10">
        <v>119620</v>
      </c>
      <c r="G103" s="12">
        <v>1</v>
      </c>
      <c r="H103" s="11">
        <f t="shared" si="3"/>
        <v>93591</v>
      </c>
    </row>
    <row r="104" spans="1:8" x14ac:dyDescent="0.4">
      <c r="A104" s="7">
        <v>56007</v>
      </c>
      <c r="B104" s="7" t="s">
        <v>135</v>
      </c>
      <c r="C104" s="8">
        <v>277</v>
      </c>
      <c r="D104" s="10">
        <v>296251.16706399998</v>
      </c>
      <c r="E104" s="11">
        <v>215459.36</v>
      </c>
      <c r="F104" s="10">
        <v>369921</v>
      </c>
      <c r="G104" s="12">
        <v>0.4</v>
      </c>
      <c r="H104" s="11">
        <f t="shared" si="3"/>
        <v>0</v>
      </c>
    </row>
    <row r="105" spans="1:8" x14ac:dyDescent="0.4">
      <c r="A105" s="7">
        <v>23003</v>
      </c>
      <c r="B105" s="7" t="s">
        <v>58</v>
      </c>
      <c r="C105" s="8">
        <v>117</v>
      </c>
      <c r="D105" s="10">
        <v>81594.10594400001</v>
      </c>
      <c r="E105" s="11">
        <v>0</v>
      </c>
      <c r="F105" s="10">
        <v>29938</v>
      </c>
      <c r="G105" s="12">
        <v>1</v>
      </c>
      <c r="H105" s="11">
        <f t="shared" si="3"/>
        <v>10859</v>
      </c>
    </row>
    <row r="106" spans="1:8" x14ac:dyDescent="0.4">
      <c r="A106" s="7">
        <v>39005</v>
      </c>
      <c r="B106" s="7" t="s">
        <v>89</v>
      </c>
      <c r="C106" s="8">
        <v>134</v>
      </c>
      <c r="D106" s="10">
        <v>192277.72868799997</v>
      </c>
      <c r="E106" s="11">
        <v>141986.39000000001</v>
      </c>
      <c r="F106" s="10">
        <v>144071</v>
      </c>
      <c r="G106" s="12">
        <v>0.76</v>
      </c>
      <c r="H106" s="11">
        <f t="shared" si="3"/>
        <v>0</v>
      </c>
    </row>
    <row r="107" spans="1:8" x14ac:dyDescent="0.4">
      <c r="A107" s="7">
        <v>60004</v>
      </c>
      <c r="B107" s="7" t="s">
        <v>142</v>
      </c>
      <c r="C107" s="8">
        <v>412</v>
      </c>
      <c r="D107" s="10">
        <v>337193.97238400002</v>
      </c>
      <c r="E107" s="11">
        <v>0</v>
      </c>
      <c r="F107" s="10">
        <v>151436</v>
      </c>
      <c r="G107" s="12">
        <v>1</v>
      </c>
      <c r="H107" s="11">
        <f t="shared" si="3"/>
        <v>17161</v>
      </c>
    </row>
    <row r="108" spans="1:8" x14ac:dyDescent="0.4">
      <c r="A108" s="7">
        <v>33003</v>
      </c>
      <c r="B108" s="7" t="s">
        <v>77</v>
      </c>
      <c r="C108" s="8">
        <v>545</v>
      </c>
      <c r="D108" s="10">
        <v>511407.58443999995</v>
      </c>
      <c r="E108" s="11">
        <v>29586.080000000133</v>
      </c>
      <c r="F108" s="10">
        <v>245279</v>
      </c>
      <c r="G108" s="12">
        <v>1</v>
      </c>
      <c r="H108" s="11">
        <f t="shared" si="3"/>
        <v>0</v>
      </c>
    </row>
    <row r="109" spans="1:8" x14ac:dyDescent="0.4">
      <c r="A109" s="7">
        <v>32002</v>
      </c>
      <c r="B109" s="7" t="s">
        <v>74</v>
      </c>
      <c r="C109" s="8">
        <v>2916.1600000000003</v>
      </c>
      <c r="D109" s="10">
        <v>2457226.3775731204</v>
      </c>
      <c r="E109" s="11">
        <v>0</v>
      </c>
      <c r="F109" s="10">
        <v>685508</v>
      </c>
      <c r="G109" s="12">
        <v>1</v>
      </c>
      <c r="H109" s="11">
        <f t="shared" si="3"/>
        <v>543105</v>
      </c>
    </row>
    <row r="110" spans="1:8" x14ac:dyDescent="0.4">
      <c r="A110" s="7">
        <v>1001</v>
      </c>
      <c r="B110" s="7" t="s">
        <v>5</v>
      </c>
      <c r="C110" s="8">
        <v>332</v>
      </c>
      <c r="D110" s="10">
        <v>397955.14182399993</v>
      </c>
      <c r="E110" s="11">
        <v>0</v>
      </c>
      <c r="F110" s="10">
        <v>156998</v>
      </c>
      <c r="G110" s="12">
        <v>1</v>
      </c>
      <c r="H110" s="11">
        <f t="shared" si="3"/>
        <v>41980</v>
      </c>
    </row>
    <row r="111" spans="1:8" x14ac:dyDescent="0.4">
      <c r="A111" s="7">
        <v>11005</v>
      </c>
      <c r="B111" s="7" t="s">
        <v>29</v>
      </c>
      <c r="C111" s="8">
        <v>553.65</v>
      </c>
      <c r="D111" s="10">
        <v>464041.96830680006</v>
      </c>
      <c r="E111" s="11">
        <v>1578040.92</v>
      </c>
      <c r="F111" s="10">
        <v>335819</v>
      </c>
      <c r="G111" s="12">
        <v>1</v>
      </c>
      <c r="H111" s="11">
        <f t="shared" si="3"/>
        <v>0</v>
      </c>
    </row>
    <row r="112" spans="1:8" x14ac:dyDescent="0.4">
      <c r="A112" s="7">
        <v>51004</v>
      </c>
      <c r="B112" s="7" t="s">
        <v>120</v>
      </c>
      <c r="C112" s="8">
        <v>15589.61</v>
      </c>
      <c r="D112" s="10">
        <v>14521269.362393517</v>
      </c>
      <c r="E112" s="11">
        <v>0</v>
      </c>
      <c r="F112" s="10">
        <v>4017135</v>
      </c>
      <c r="G112" s="12">
        <v>1</v>
      </c>
      <c r="H112" s="11">
        <f t="shared" si="3"/>
        <v>3243500</v>
      </c>
    </row>
    <row r="113" spans="1:8" x14ac:dyDescent="0.4">
      <c r="A113" s="7">
        <v>56004</v>
      </c>
      <c r="B113" s="7" t="s">
        <v>133</v>
      </c>
      <c r="C113" s="8">
        <v>650.5</v>
      </c>
      <c r="D113" s="10">
        <v>1242600.699116</v>
      </c>
      <c r="E113" s="11">
        <v>11481.754999999946</v>
      </c>
      <c r="F113" s="10">
        <v>266242</v>
      </c>
      <c r="G113" s="12">
        <v>0.94</v>
      </c>
      <c r="H113" s="11">
        <f t="shared" si="3"/>
        <v>328014</v>
      </c>
    </row>
    <row r="114" spans="1:8" x14ac:dyDescent="0.4">
      <c r="A114" s="7">
        <v>54004</v>
      </c>
      <c r="B114" s="7" t="s">
        <v>127</v>
      </c>
      <c r="C114" s="8">
        <v>214</v>
      </c>
      <c r="D114" s="10">
        <v>155606.679248</v>
      </c>
      <c r="E114" s="11">
        <v>237704.25</v>
      </c>
      <c r="F114" s="10">
        <v>99555</v>
      </c>
      <c r="G114" s="12">
        <v>0.86</v>
      </c>
      <c r="H114" s="11">
        <f t="shared" si="3"/>
        <v>0</v>
      </c>
    </row>
    <row r="115" spans="1:8" x14ac:dyDescent="0.4">
      <c r="A115" s="7">
        <v>39004</v>
      </c>
      <c r="B115" s="7" t="s">
        <v>88</v>
      </c>
      <c r="C115" s="8">
        <v>159</v>
      </c>
      <c r="D115" s="10">
        <v>143710.92448800002</v>
      </c>
      <c r="E115" s="11">
        <v>0</v>
      </c>
      <c r="F115" s="10">
        <v>98850</v>
      </c>
      <c r="G115" s="12">
        <v>1</v>
      </c>
      <c r="H115" s="11">
        <f t="shared" si="3"/>
        <v>0</v>
      </c>
    </row>
    <row r="116" spans="1:8" x14ac:dyDescent="0.4">
      <c r="A116" s="7">
        <v>55005</v>
      </c>
      <c r="B116" s="7" t="s">
        <v>131</v>
      </c>
      <c r="C116" s="8">
        <v>194</v>
      </c>
      <c r="D116" s="10">
        <v>143523.546608</v>
      </c>
      <c r="E116" s="11">
        <v>611777.17000000004</v>
      </c>
      <c r="F116" s="10">
        <v>218455</v>
      </c>
      <c r="G116" s="12">
        <v>0.04</v>
      </c>
      <c r="H116" s="11">
        <f t="shared" si="3"/>
        <v>0</v>
      </c>
    </row>
    <row r="117" spans="1:8" x14ac:dyDescent="0.4">
      <c r="A117" s="7">
        <v>4003</v>
      </c>
      <c r="B117" s="7" t="s">
        <v>13</v>
      </c>
      <c r="C117" s="8">
        <v>266</v>
      </c>
      <c r="D117" s="10">
        <v>267147.18411199999</v>
      </c>
      <c r="E117" s="11">
        <v>0</v>
      </c>
      <c r="F117" s="10">
        <v>180158</v>
      </c>
      <c r="G117" s="12">
        <v>1</v>
      </c>
      <c r="H117" s="11">
        <f t="shared" si="3"/>
        <v>0</v>
      </c>
    </row>
    <row r="118" spans="1:8" x14ac:dyDescent="0.4">
      <c r="A118" s="7">
        <v>62005</v>
      </c>
      <c r="B118" s="7" t="s">
        <v>148</v>
      </c>
      <c r="C118" s="8">
        <v>199.86</v>
      </c>
      <c r="D118" s="10">
        <v>118088.64007152</v>
      </c>
      <c r="E118" s="11">
        <v>286047.02</v>
      </c>
      <c r="F118" s="10">
        <v>241495</v>
      </c>
      <c r="G118" s="12">
        <v>0.41</v>
      </c>
      <c r="H118" s="11">
        <f t="shared" si="3"/>
        <v>0</v>
      </c>
    </row>
    <row r="119" spans="1:8" x14ac:dyDescent="0.4">
      <c r="A119" s="7">
        <v>65001</v>
      </c>
      <c r="B119" s="7" t="s">
        <v>153</v>
      </c>
      <c r="C119" s="8">
        <v>1973.8400000000001</v>
      </c>
      <c r="D119" s="10">
        <v>2112340.2129068803</v>
      </c>
      <c r="E119" s="11">
        <v>0</v>
      </c>
      <c r="F119" s="10">
        <v>21574</v>
      </c>
      <c r="G119" s="12">
        <v>1</v>
      </c>
      <c r="H119" s="11">
        <f t="shared" si="3"/>
        <v>1034596</v>
      </c>
    </row>
    <row r="120" spans="1:8" x14ac:dyDescent="0.4">
      <c r="A120" s="7">
        <v>49005</v>
      </c>
      <c r="B120" s="7" t="s">
        <v>112</v>
      </c>
      <c r="C120" s="8">
        <v>26249.55</v>
      </c>
      <c r="D120" s="10">
        <v>28565504.662515592</v>
      </c>
      <c r="E120" s="11">
        <v>0</v>
      </c>
      <c r="F120" s="10">
        <v>6033812</v>
      </c>
      <c r="G120" s="12">
        <v>1</v>
      </c>
      <c r="H120" s="11">
        <f t="shared" si="3"/>
        <v>8248940</v>
      </c>
    </row>
    <row r="121" spans="1:8" x14ac:dyDescent="0.4">
      <c r="A121" s="7">
        <v>5005</v>
      </c>
      <c r="B121" s="7" t="s">
        <v>16</v>
      </c>
      <c r="C121" s="8">
        <v>688.78</v>
      </c>
      <c r="D121" s="10">
        <v>536515.58378896001</v>
      </c>
      <c r="E121" s="11">
        <v>0</v>
      </c>
      <c r="F121" s="10">
        <v>217007</v>
      </c>
      <c r="G121" s="12">
        <v>1</v>
      </c>
      <c r="H121" s="11">
        <f t="shared" si="3"/>
        <v>51251</v>
      </c>
    </row>
    <row r="122" spans="1:8" x14ac:dyDescent="0.4">
      <c r="A122" s="7">
        <v>54002</v>
      </c>
      <c r="B122" s="7" t="s">
        <v>126</v>
      </c>
      <c r="C122" s="8">
        <v>941</v>
      </c>
      <c r="D122" s="10">
        <v>823868.71071200015</v>
      </c>
      <c r="E122" s="11">
        <v>0</v>
      </c>
      <c r="F122" s="10">
        <v>340407</v>
      </c>
      <c r="G122" s="12">
        <v>1</v>
      </c>
      <c r="H122" s="11">
        <f t="shared" si="3"/>
        <v>71527</v>
      </c>
    </row>
    <row r="123" spans="1:8" x14ac:dyDescent="0.4">
      <c r="A123" s="7">
        <v>15003</v>
      </c>
      <c r="B123" s="7" t="s">
        <v>40</v>
      </c>
      <c r="C123" s="8">
        <v>187.5</v>
      </c>
      <c r="D123" s="10">
        <v>260324.0785</v>
      </c>
      <c r="E123" s="11">
        <v>0</v>
      </c>
      <c r="F123" s="10">
        <v>4597</v>
      </c>
      <c r="G123" s="12">
        <v>1</v>
      </c>
      <c r="H123" s="11">
        <f t="shared" si="3"/>
        <v>125565</v>
      </c>
    </row>
    <row r="124" spans="1:8" x14ac:dyDescent="0.4">
      <c r="A124" s="7">
        <v>26005</v>
      </c>
      <c r="B124" s="7" t="s">
        <v>65</v>
      </c>
      <c r="C124" s="8">
        <v>115</v>
      </c>
      <c r="D124" s="10">
        <v>76370.052680000008</v>
      </c>
      <c r="E124" s="11">
        <v>0</v>
      </c>
      <c r="F124" s="10">
        <v>68695</v>
      </c>
      <c r="G124" s="12">
        <v>1</v>
      </c>
      <c r="H124" s="11">
        <f t="shared" si="3"/>
        <v>0</v>
      </c>
    </row>
    <row r="125" spans="1:8" x14ac:dyDescent="0.4">
      <c r="A125" s="7">
        <v>40002</v>
      </c>
      <c r="B125" s="7" t="s">
        <v>91</v>
      </c>
      <c r="C125" s="8">
        <v>2333.5100000000002</v>
      </c>
      <c r="D125" s="10">
        <v>1874147.1869383205</v>
      </c>
      <c r="E125" s="11">
        <v>1157.497499999241</v>
      </c>
      <c r="F125" s="10">
        <v>715135</v>
      </c>
      <c r="G125" s="12">
        <v>1</v>
      </c>
      <c r="H125" s="11">
        <f t="shared" si="3"/>
        <v>221360</v>
      </c>
    </row>
    <row r="126" spans="1:8" x14ac:dyDescent="0.4">
      <c r="A126" s="7">
        <v>57001</v>
      </c>
      <c r="B126" s="7" t="s">
        <v>136</v>
      </c>
      <c r="C126" s="8">
        <v>439.17</v>
      </c>
      <c r="D126" s="10">
        <v>429748.13627543999</v>
      </c>
      <c r="E126" s="11">
        <v>0</v>
      </c>
      <c r="F126" s="10">
        <v>285655</v>
      </c>
      <c r="G126" s="12">
        <v>1</v>
      </c>
      <c r="H126" s="11">
        <f t="shared" si="3"/>
        <v>0</v>
      </c>
    </row>
    <row r="127" spans="1:8" x14ac:dyDescent="0.4">
      <c r="A127" s="7">
        <v>54006</v>
      </c>
      <c r="B127" s="7" t="s">
        <v>128</v>
      </c>
      <c r="C127" s="8">
        <v>143</v>
      </c>
      <c r="D127" s="10">
        <v>142526.058376</v>
      </c>
      <c r="E127" s="11">
        <v>0</v>
      </c>
      <c r="F127" s="10">
        <v>59086</v>
      </c>
      <c r="G127" s="12">
        <v>1</v>
      </c>
      <c r="H127" s="11">
        <f t="shared" si="3"/>
        <v>12177</v>
      </c>
    </row>
    <row r="128" spans="1:8" x14ac:dyDescent="0.4">
      <c r="A128" s="7">
        <v>41005</v>
      </c>
      <c r="B128" s="7" t="s">
        <v>95</v>
      </c>
      <c r="C128" s="8">
        <v>1536</v>
      </c>
      <c r="D128" s="10">
        <v>1570996.7067520001</v>
      </c>
      <c r="E128" s="11">
        <v>0</v>
      </c>
      <c r="F128" s="10">
        <v>240419</v>
      </c>
      <c r="G128" s="12">
        <v>1</v>
      </c>
      <c r="H128" s="11">
        <f t="shared" ref="H128:H159" si="4">IF((((0.5*D128-F128)*G128)-(E128*0.5))&lt;0,0,ROUND((((0.5*D128-F128)*G128)-(E128*0.5)),0))</f>
        <v>545079</v>
      </c>
    </row>
    <row r="129" spans="1:8" x14ac:dyDescent="0.4">
      <c r="A129" s="7">
        <v>20003</v>
      </c>
      <c r="B129" s="7" t="s">
        <v>50</v>
      </c>
      <c r="C129" s="8">
        <v>342</v>
      </c>
      <c r="D129" s="10">
        <v>305046.76814400003</v>
      </c>
      <c r="E129" s="11">
        <v>0</v>
      </c>
      <c r="F129" s="10">
        <v>87792</v>
      </c>
      <c r="G129" s="12">
        <v>1</v>
      </c>
      <c r="H129" s="11">
        <f t="shared" si="4"/>
        <v>64731</v>
      </c>
    </row>
    <row r="130" spans="1:8" x14ac:dyDescent="0.4">
      <c r="A130" s="7">
        <v>66001</v>
      </c>
      <c r="B130" s="7" t="s">
        <v>154</v>
      </c>
      <c r="C130" s="8">
        <v>2092.9299999999998</v>
      </c>
      <c r="D130" s="10">
        <v>1960413.7376117602</v>
      </c>
      <c r="E130" s="11">
        <v>0</v>
      </c>
      <c r="F130" s="10">
        <v>89762</v>
      </c>
      <c r="G130" s="12">
        <v>1</v>
      </c>
      <c r="H130" s="11">
        <f t="shared" si="4"/>
        <v>890445</v>
      </c>
    </row>
    <row r="131" spans="1:8" x14ac:dyDescent="0.4">
      <c r="A131" s="7">
        <v>49006</v>
      </c>
      <c r="B131" s="7" t="s">
        <v>113</v>
      </c>
      <c r="C131" s="8">
        <v>881.6</v>
      </c>
      <c r="D131" s="10">
        <v>818376.94277120009</v>
      </c>
      <c r="E131" s="11">
        <v>0</v>
      </c>
      <c r="F131" s="10">
        <v>291065</v>
      </c>
      <c r="G131" s="12">
        <v>1</v>
      </c>
      <c r="H131" s="11">
        <f t="shared" si="4"/>
        <v>118123</v>
      </c>
    </row>
    <row r="132" spans="1:8" x14ac:dyDescent="0.4">
      <c r="A132" s="7">
        <v>33005</v>
      </c>
      <c r="B132" s="7" t="s">
        <v>78</v>
      </c>
      <c r="C132" s="8">
        <v>191</v>
      </c>
      <c r="D132" s="10">
        <v>214084.196712</v>
      </c>
      <c r="E132" s="11">
        <v>0</v>
      </c>
      <c r="F132" s="10">
        <v>172374</v>
      </c>
      <c r="G132" s="12">
        <v>1</v>
      </c>
      <c r="H132" s="11">
        <f t="shared" si="4"/>
        <v>0</v>
      </c>
    </row>
    <row r="133" spans="1:8" x14ac:dyDescent="0.4">
      <c r="A133" s="7">
        <v>13001</v>
      </c>
      <c r="B133" s="7" t="s">
        <v>32</v>
      </c>
      <c r="C133" s="8">
        <v>1362.4</v>
      </c>
      <c r="D133" s="10">
        <v>1129657.9994368001</v>
      </c>
      <c r="E133" s="11">
        <v>53298.850000000093</v>
      </c>
      <c r="F133" s="10">
        <v>399148</v>
      </c>
      <c r="G133" s="12">
        <v>1</v>
      </c>
      <c r="H133" s="11">
        <f t="shared" si="4"/>
        <v>139032</v>
      </c>
    </row>
    <row r="134" spans="1:8" x14ac:dyDescent="0.4">
      <c r="A134" s="7">
        <v>60006</v>
      </c>
      <c r="B134" s="7" t="s">
        <v>143</v>
      </c>
      <c r="C134" s="8">
        <v>377.4</v>
      </c>
      <c r="D134" s="10">
        <v>273573.97691680002</v>
      </c>
      <c r="E134" s="11">
        <v>116765.76999999999</v>
      </c>
      <c r="F134" s="10">
        <v>195661</v>
      </c>
      <c r="G134" s="12">
        <v>1</v>
      </c>
      <c r="H134" s="11">
        <f t="shared" si="4"/>
        <v>0</v>
      </c>
    </row>
    <row r="135" spans="1:8" x14ac:dyDescent="0.4">
      <c r="A135" s="7">
        <v>11004</v>
      </c>
      <c r="B135" s="7" t="s">
        <v>28</v>
      </c>
      <c r="C135" s="8">
        <v>819.4</v>
      </c>
      <c r="D135" s="10">
        <v>890412.40826079994</v>
      </c>
      <c r="E135" s="11">
        <v>0</v>
      </c>
      <c r="F135" s="10">
        <v>182323</v>
      </c>
      <c r="G135" s="12">
        <v>1</v>
      </c>
      <c r="H135" s="11">
        <f t="shared" si="4"/>
        <v>262883</v>
      </c>
    </row>
    <row r="136" spans="1:8" x14ac:dyDescent="0.4">
      <c r="A136" s="7">
        <v>51005</v>
      </c>
      <c r="B136" s="7" t="s">
        <v>121</v>
      </c>
      <c r="C136" s="8">
        <v>266</v>
      </c>
      <c r="D136" s="10">
        <v>173098.14411200004</v>
      </c>
      <c r="E136" s="11">
        <v>94689.98000000001</v>
      </c>
      <c r="F136" s="10">
        <v>141136</v>
      </c>
      <c r="G136" s="12">
        <v>1</v>
      </c>
      <c r="H136" s="11">
        <f t="shared" si="4"/>
        <v>0</v>
      </c>
    </row>
    <row r="137" spans="1:8" x14ac:dyDescent="0.4">
      <c r="A137" s="7">
        <v>6005</v>
      </c>
      <c r="B137" s="7" t="s">
        <v>20</v>
      </c>
      <c r="C137" s="8">
        <v>320</v>
      </c>
      <c r="D137" s="10">
        <v>227552.18223999999</v>
      </c>
      <c r="E137" s="11">
        <v>37334.130000000005</v>
      </c>
      <c r="F137" s="10">
        <v>131863</v>
      </c>
      <c r="G137" s="12">
        <v>0.67</v>
      </c>
      <c r="H137" s="11">
        <f t="shared" si="4"/>
        <v>0</v>
      </c>
    </row>
    <row r="138" spans="1:8" x14ac:dyDescent="0.4">
      <c r="A138" s="7">
        <v>14004</v>
      </c>
      <c r="B138" s="7" t="s">
        <v>36</v>
      </c>
      <c r="C138" s="8">
        <v>4411.47</v>
      </c>
      <c r="D138" s="10">
        <v>4131017.9635690399</v>
      </c>
      <c r="E138" s="11">
        <v>46065.892499999609</v>
      </c>
      <c r="F138" s="10">
        <v>1154635</v>
      </c>
      <c r="G138" s="12">
        <v>1</v>
      </c>
      <c r="H138" s="11">
        <f t="shared" si="4"/>
        <v>887841</v>
      </c>
    </row>
    <row r="139" spans="1:8" x14ac:dyDescent="0.4">
      <c r="A139" s="7">
        <v>18003</v>
      </c>
      <c r="B139" s="7" t="s">
        <v>46</v>
      </c>
      <c r="C139" s="8">
        <v>163</v>
      </c>
      <c r="D139" s="10">
        <v>116245.95101600001</v>
      </c>
      <c r="E139" s="11">
        <v>0</v>
      </c>
      <c r="F139" s="10">
        <v>75646</v>
      </c>
      <c r="G139" s="12">
        <v>1</v>
      </c>
      <c r="H139" s="11">
        <f t="shared" si="4"/>
        <v>0</v>
      </c>
    </row>
    <row r="140" spans="1:8" x14ac:dyDescent="0.4">
      <c r="A140" s="7">
        <v>14005</v>
      </c>
      <c r="B140" s="7" t="s">
        <v>37</v>
      </c>
      <c r="C140" s="8">
        <v>218</v>
      </c>
      <c r="D140" s="10">
        <v>133498.185776</v>
      </c>
      <c r="E140" s="11">
        <v>26575.259999999995</v>
      </c>
      <c r="F140" s="10">
        <v>132242</v>
      </c>
      <c r="G140" s="12">
        <v>0.94</v>
      </c>
      <c r="H140" s="11">
        <f t="shared" si="4"/>
        <v>0</v>
      </c>
    </row>
    <row r="141" spans="1:8" x14ac:dyDescent="0.4">
      <c r="A141" s="7">
        <v>18005</v>
      </c>
      <c r="B141" s="7" t="s">
        <v>47</v>
      </c>
      <c r="C141" s="8">
        <v>510</v>
      </c>
      <c r="D141" s="10">
        <v>451514.70231999992</v>
      </c>
      <c r="E141" s="11">
        <v>4.5</v>
      </c>
      <c r="F141" s="10">
        <v>274063</v>
      </c>
      <c r="G141" s="12">
        <v>1</v>
      </c>
      <c r="H141" s="11">
        <f t="shared" si="4"/>
        <v>0</v>
      </c>
    </row>
    <row r="142" spans="1:8" x14ac:dyDescent="0.4">
      <c r="A142" s="7">
        <v>36002</v>
      </c>
      <c r="B142" s="7" t="s">
        <v>81</v>
      </c>
      <c r="C142" s="8">
        <v>321</v>
      </c>
      <c r="D142" s="10">
        <v>283673.31887199997</v>
      </c>
      <c r="E142" s="11">
        <v>546718.53</v>
      </c>
      <c r="F142" s="10">
        <v>308190</v>
      </c>
      <c r="G142" s="12">
        <v>0.7</v>
      </c>
      <c r="H142" s="11">
        <f t="shared" si="4"/>
        <v>0</v>
      </c>
    </row>
    <row r="143" spans="1:8" x14ac:dyDescent="0.4">
      <c r="A143" s="7">
        <v>49007</v>
      </c>
      <c r="B143" s="7" t="s">
        <v>114</v>
      </c>
      <c r="C143" s="8">
        <v>1366.4</v>
      </c>
      <c r="D143" s="10">
        <v>1029395.7259648001</v>
      </c>
      <c r="E143" s="11">
        <v>0</v>
      </c>
      <c r="F143" s="10">
        <v>324789</v>
      </c>
      <c r="G143" s="12">
        <v>1</v>
      </c>
      <c r="H143" s="11">
        <f t="shared" si="4"/>
        <v>189909</v>
      </c>
    </row>
    <row r="144" spans="1:8" x14ac:dyDescent="0.4">
      <c r="A144" s="7">
        <v>1003</v>
      </c>
      <c r="B144" s="7" t="s">
        <v>6</v>
      </c>
      <c r="C144" s="8">
        <v>119</v>
      </c>
      <c r="D144" s="10">
        <v>98579.699207999991</v>
      </c>
      <c r="E144" s="11">
        <v>160549.87</v>
      </c>
      <c r="F144" s="10">
        <v>117321</v>
      </c>
      <c r="G144" s="12">
        <v>0.59</v>
      </c>
      <c r="H144" s="11">
        <f t="shared" si="4"/>
        <v>0</v>
      </c>
    </row>
    <row r="145" spans="1:8" x14ac:dyDescent="0.4">
      <c r="A145" s="7">
        <v>47001</v>
      </c>
      <c r="B145" s="7" t="s">
        <v>106</v>
      </c>
      <c r="C145" s="8">
        <v>405</v>
      </c>
      <c r="D145" s="10">
        <v>300485.11596000002</v>
      </c>
      <c r="E145" s="11">
        <v>0</v>
      </c>
      <c r="F145" s="10">
        <v>75121</v>
      </c>
      <c r="G145" s="12">
        <v>1</v>
      </c>
      <c r="H145" s="11">
        <f t="shared" si="4"/>
        <v>75122</v>
      </c>
    </row>
    <row r="146" spans="1:8" x14ac:dyDescent="0.4">
      <c r="A146" s="7">
        <v>12003</v>
      </c>
      <c r="B146" s="7" t="s">
        <v>31</v>
      </c>
      <c r="C146" s="8">
        <v>210</v>
      </c>
      <c r="D146" s="10">
        <v>148949.23272</v>
      </c>
      <c r="E146" s="11">
        <v>110521.51000000001</v>
      </c>
      <c r="F146" s="10">
        <v>170873</v>
      </c>
      <c r="G146" s="12">
        <v>0.63</v>
      </c>
      <c r="H146" s="11">
        <f t="shared" si="4"/>
        <v>0</v>
      </c>
    </row>
    <row r="147" spans="1:8" x14ac:dyDescent="0.4">
      <c r="A147" s="7">
        <v>54007</v>
      </c>
      <c r="B147" s="7" t="s">
        <v>129</v>
      </c>
      <c r="C147" s="8">
        <v>220</v>
      </c>
      <c r="D147" s="10">
        <v>211612.61903999999</v>
      </c>
      <c r="E147" s="11">
        <v>0</v>
      </c>
      <c r="F147" s="10">
        <v>102193</v>
      </c>
      <c r="G147" s="12">
        <v>1</v>
      </c>
      <c r="H147" s="11">
        <f t="shared" si="4"/>
        <v>3613</v>
      </c>
    </row>
    <row r="148" spans="1:8" x14ac:dyDescent="0.4">
      <c r="A148" s="7">
        <v>59002</v>
      </c>
      <c r="B148" s="7" t="s">
        <v>138</v>
      </c>
      <c r="C148" s="8">
        <v>696</v>
      </c>
      <c r="D148" s="10">
        <v>504663.555872</v>
      </c>
      <c r="E148" s="11">
        <v>465616.41249999998</v>
      </c>
      <c r="F148" s="10">
        <v>361919</v>
      </c>
      <c r="G148" s="12">
        <v>1</v>
      </c>
      <c r="H148" s="11">
        <f t="shared" si="4"/>
        <v>0</v>
      </c>
    </row>
    <row r="149" spans="1:8" x14ac:dyDescent="0.4">
      <c r="A149" s="7">
        <v>2006</v>
      </c>
      <c r="B149" s="7" t="s">
        <v>9</v>
      </c>
      <c r="C149" s="8">
        <v>357</v>
      </c>
      <c r="D149" s="10">
        <v>417581.21762400004</v>
      </c>
      <c r="E149" s="11">
        <v>3288.1599999999744</v>
      </c>
      <c r="F149" s="10">
        <v>228848</v>
      </c>
      <c r="G149" s="12">
        <v>1</v>
      </c>
      <c r="H149" s="11">
        <f t="shared" si="4"/>
        <v>0</v>
      </c>
    </row>
    <row r="150" spans="1:8" x14ac:dyDescent="0.4">
      <c r="A150" s="7">
        <v>55004</v>
      </c>
      <c r="B150" s="7" t="s">
        <v>130</v>
      </c>
      <c r="C150" s="8">
        <v>212</v>
      </c>
      <c r="D150" s="10">
        <v>142310.02598400001</v>
      </c>
      <c r="E150" s="11">
        <v>174582.46999999997</v>
      </c>
      <c r="F150" s="10">
        <v>122914</v>
      </c>
      <c r="G150" s="12">
        <v>0.78</v>
      </c>
      <c r="H150" s="11">
        <f t="shared" si="4"/>
        <v>0</v>
      </c>
    </row>
    <row r="151" spans="1:8" x14ac:dyDescent="0.4">
      <c r="A151" s="7">
        <v>63003</v>
      </c>
      <c r="B151" s="7" t="s">
        <v>151</v>
      </c>
      <c r="C151" s="8">
        <v>3052.2000000000003</v>
      </c>
      <c r="D151" s="10">
        <v>2966775.4441904002</v>
      </c>
      <c r="E151" s="11">
        <v>179822.19000000099</v>
      </c>
      <c r="F151" s="10">
        <v>790256</v>
      </c>
      <c r="G151" s="12">
        <v>1</v>
      </c>
      <c r="H151" s="11">
        <f t="shared" si="4"/>
        <v>603221</v>
      </c>
    </row>
    <row r="152" spans="1:8" x14ac:dyDescent="0.4">
      <c r="A152" s="7"/>
      <c r="B152" s="15"/>
      <c r="C152" s="8"/>
      <c r="D152" s="10">
        <f>SUM(D2:D151)+D154+D155</f>
        <v>134474807.77915871</v>
      </c>
      <c r="E152" s="11">
        <f>SUM(E2:E151)+E154+E155</f>
        <v>16615981.965</v>
      </c>
      <c r="F152" s="10">
        <f>SUM(F2:F151)+F154+F155</f>
        <v>47688461</v>
      </c>
      <c r="G152" s="9"/>
      <c r="H152" s="11">
        <f>SUM(H2:H151)</f>
        <v>26401902</v>
      </c>
    </row>
    <row r="154" spans="1:8" x14ac:dyDescent="0.4">
      <c r="A154" s="7">
        <v>1002</v>
      </c>
      <c r="B154" s="7" t="s">
        <v>155</v>
      </c>
      <c r="C154" s="8">
        <v>105.85</v>
      </c>
      <c r="D154" s="10">
        <v>52037.620497199998</v>
      </c>
      <c r="E154" s="11">
        <v>231118.78000000003</v>
      </c>
      <c r="F154" s="10">
        <v>105004</v>
      </c>
      <c r="G154" s="12">
        <v>0.39</v>
      </c>
      <c r="H154" s="11">
        <f>IF((((0.5*D154-F154)*G154)-(E154*0.5))&lt;0,0,ROUND((((0.5*D154-F154)*G154)-(E154*0.5)),0))</f>
        <v>0</v>
      </c>
    </row>
    <row r="155" spans="1:8" x14ac:dyDescent="0.4">
      <c r="A155" s="7">
        <v>21002</v>
      </c>
      <c r="B155" s="7" t="s">
        <v>156</v>
      </c>
      <c r="C155" s="8">
        <v>194.9</v>
      </c>
      <c r="D155" s="10">
        <v>170102.38157680002</v>
      </c>
      <c r="E155" s="11">
        <v>527433.97</v>
      </c>
      <c r="F155" s="10">
        <v>123820</v>
      </c>
      <c r="G155" s="12">
        <v>1</v>
      </c>
      <c r="H155" s="11">
        <f>IF((((0.5*D155-F155)*G155)-(E155*0.5))&lt;0,0,ROUND((((0.5*D155-F155)*G155)-(E155*0.5)),0))</f>
        <v>0</v>
      </c>
    </row>
    <row r="157" spans="1:8" x14ac:dyDescent="0.4">
      <c r="C157" s="20"/>
    </row>
  </sheetData>
  <sortState ref="A2:Q151">
    <sortCondition ref="B2:B151"/>
  </sortState>
  <printOptions gridLines="1"/>
  <pageMargins left="0.2" right="0.2" top="0.73" bottom="0.28999999999999998" header="0.17" footer="0.17"/>
  <pageSetup fitToHeight="0" orientation="portrait" horizontalDpi="4294967292" r:id="rId1"/>
  <headerFooter alignWithMargins="0">
    <oddHeader>&amp;C&amp;"-,Regular"&amp;11FY2016 PRELIMINARY Special Education Aid 
Based on Dec 2014 State Child Count</oddHeader>
    <oddFooter>&amp;R&amp;"-,Regular"&amp;8&amp;D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FY16 SE</vt:lpstr>
      <vt:lpstr>'FY16 SE'!Print_Area</vt:lpstr>
      <vt:lpstr>'FY16 SE'!Print_Titles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2015-03-19T14:03:43Z</cp:lastPrinted>
  <dcterms:created xsi:type="dcterms:W3CDTF">2015-03-19T13:51:49Z</dcterms:created>
  <dcterms:modified xsi:type="dcterms:W3CDTF">2015-03-19T14:52:08Z</dcterms:modified>
</cp:coreProperties>
</file>