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F5BD86F-E07C-41D1-830D-C47CFCE936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operative-MultiDist Summary" sheetId="1" r:id="rId1"/>
  </sheets>
  <definedNames>
    <definedName name="_xlnm.Print_Area" localSheetId="0">'Cooperative-MultiDist Summary'!$A$1:$N$105</definedName>
    <definedName name="_xlnm.Print_Titles" localSheetId="0">'Cooperative-MultiDist Summary'!$1:$3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1" l="1"/>
  <c r="J8" i="1"/>
  <c r="J7" i="1"/>
  <c r="K41" i="1" l="1"/>
  <c r="K25" i="1"/>
  <c r="K82" i="1"/>
  <c r="K83" i="1"/>
  <c r="K84" i="1"/>
  <c r="K85" i="1"/>
  <c r="K86" i="1"/>
  <c r="K87" i="1"/>
  <c r="K88" i="1"/>
  <c r="K65" i="1"/>
  <c r="K66" i="1"/>
  <c r="K67" i="1"/>
  <c r="K68" i="1"/>
  <c r="K69" i="1"/>
  <c r="K70" i="1"/>
  <c r="K71" i="1"/>
  <c r="K48" i="1"/>
  <c r="K49" i="1"/>
  <c r="K50" i="1"/>
  <c r="K51" i="1"/>
  <c r="K52" i="1"/>
  <c r="K53" i="1"/>
  <c r="K54" i="1"/>
  <c r="K37" i="1"/>
  <c r="J37" i="1"/>
  <c r="F37" i="1"/>
  <c r="N37" i="1" s="1"/>
  <c r="K36" i="1"/>
  <c r="J36" i="1"/>
  <c r="F36" i="1"/>
  <c r="N36" i="1" s="1"/>
  <c r="K35" i="1"/>
  <c r="J35" i="1"/>
  <c r="F35" i="1"/>
  <c r="K34" i="1"/>
  <c r="J34" i="1"/>
  <c r="F34" i="1"/>
  <c r="K33" i="1"/>
  <c r="J33" i="1"/>
  <c r="F33" i="1"/>
  <c r="N33" i="1" s="1"/>
  <c r="M32" i="1"/>
  <c r="K32" i="1"/>
  <c r="J32" i="1"/>
  <c r="F32" i="1"/>
  <c r="L31" i="1"/>
  <c r="K31" i="1"/>
  <c r="J31" i="1"/>
  <c r="F31" i="1"/>
  <c r="M30" i="1"/>
  <c r="K30" i="1"/>
  <c r="J30" i="1"/>
  <c r="F30" i="1"/>
  <c r="M29" i="1"/>
  <c r="K29" i="1"/>
  <c r="J29" i="1"/>
  <c r="F29" i="1"/>
  <c r="K28" i="1"/>
  <c r="J28" i="1"/>
  <c r="F28" i="1"/>
  <c r="N28" i="1" s="1"/>
  <c r="K27" i="1"/>
  <c r="J27" i="1"/>
  <c r="F27" i="1"/>
  <c r="K26" i="1"/>
  <c r="J26" i="1"/>
  <c r="F26" i="1"/>
  <c r="M25" i="1"/>
  <c r="J25" i="1"/>
  <c r="F25" i="1"/>
  <c r="M24" i="1"/>
  <c r="K24" i="1"/>
  <c r="J24" i="1"/>
  <c r="F24" i="1"/>
  <c r="K23" i="1"/>
  <c r="J23" i="1"/>
  <c r="F23" i="1"/>
  <c r="F41" i="1"/>
  <c r="F48" i="1"/>
  <c r="F49" i="1"/>
  <c r="M41" i="1"/>
  <c r="M47" i="1"/>
  <c r="M49" i="1"/>
  <c r="K44" i="1"/>
  <c r="K45" i="1"/>
  <c r="K46" i="1"/>
  <c r="K47" i="1"/>
  <c r="F54" i="1"/>
  <c r="K40" i="1"/>
  <c r="M46" i="1"/>
  <c r="M42" i="1"/>
  <c r="J44" i="1"/>
  <c r="J52" i="1"/>
  <c r="L48" i="1"/>
  <c r="J53" i="1"/>
  <c r="J43" i="1"/>
  <c r="J49" i="1"/>
  <c r="J51" i="1"/>
  <c r="J54" i="1"/>
  <c r="F51" i="1"/>
  <c r="F50" i="1"/>
  <c r="J47" i="1"/>
  <c r="F47" i="1"/>
  <c r="J45" i="1"/>
  <c r="K43" i="1"/>
  <c r="F43" i="1"/>
  <c r="F42" i="1"/>
  <c r="F57" i="1"/>
  <c r="J57" i="1"/>
  <c r="K57" i="1"/>
  <c r="F58" i="1"/>
  <c r="J58" i="1"/>
  <c r="K58" i="1"/>
  <c r="M58" i="1"/>
  <c r="F59" i="1"/>
  <c r="J59" i="1"/>
  <c r="M59" i="1"/>
  <c r="F60" i="1"/>
  <c r="J60" i="1"/>
  <c r="K60" i="1"/>
  <c r="F61" i="1"/>
  <c r="J61" i="1"/>
  <c r="K61" i="1"/>
  <c r="F62" i="1"/>
  <c r="J62" i="1"/>
  <c r="K62" i="1"/>
  <c r="F63" i="1"/>
  <c r="J63" i="1"/>
  <c r="K63" i="1"/>
  <c r="M63" i="1"/>
  <c r="F64" i="1"/>
  <c r="J64" i="1"/>
  <c r="K64" i="1"/>
  <c r="M64" i="1"/>
  <c r="F65" i="1"/>
  <c r="J65" i="1"/>
  <c r="L65" i="1"/>
  <c r="F66" i="1"/>
  <c r="J66" i="1"/>
  <c r="M66" i="1"/>
  <c r="F67" i="1"/>
  <c r="J67" i="1"/>
  <c r="F68" i="1"/>
  <c r="N68" i="1" s="1"/>
  <c r="J68" i="1"/>
  <c r="F69" i="1"/>
  <c r="J69" i="1"/>
  <c r="F70" i="1"/>
  <c r="J70" i="1"/>
  <c r="F71" i="1"/>
  <c r="J71" i="1"/>
  <c r="K81" i="1"/>
  <c r="N34" i="1" l="1"/>
  <c r="N59" i="1"/>
  <c r="N57" i="1"/>
  <c r="N35" i="1"/>
  <c r="N32" i="1"/>
  <c r="N31" i="1"/>
  <c r="N30" i="1"/>
  <c r="N29" i="1"/>
  <c r="N27" i="1"/>
  <c r="N26" i="1"/>
  <c r="N25" i="1"/>
  <c r="N24" i="1"/>
  <c r="N23" i="1"/>
  <c r="N65" i="1"/>
  <c r="N63" i="1"/>
  <c r="N70" i="1"/>
  <c r="F53" i="1"/>
  <c r="N53" i="1" s="1"/>
  <c r="F45" i="1"/>
  <c r="N45" i="1" s="1"/>
  <c r="F46" i="1"/>
  <c r="F52" i="1"/>
  <c r="N52" i="1" s="1"/>
  <c r="F44" i="1"/>
  <c r="N44" i="1" s="1"/>
  <c r="F40" i="1"/>
  <c r="N49" i="1"/>
  <c r="N61" i="1"/>
  <c r="N58" i="1"/>
  <c r="N60" i="1"/>
  <c r="N66" i="1"/>
  <c r="N71" i="1"/>
  <c r="J46" i="1"/>
  <c r="J41" i="1"/>
  <c r="N41" i="1" s="1"/>
  <c r="N47" i="1"/>
  <c r="N62" i="1"/>
  <c r="N67" i="1"/>
  <c r="N64" i="1"/>
  <c r="N69" i="1"/>
  <c r="N43" i="1"/>
  <c r="N54" i="1"/>
  <c r="J42" i="1"/>
  <c r="N42" i="1" s="1"/>
  <c r="J50" i="1"/>
  <c r="N50" i="1" s="1"/>
  <c r="J48" i="1"/>
  <c r="N48" i="1" s="1"/>
  <c r="N51" i="1"/>
  <c r="J40" i="1"/>
  <c r="J88" i="1"/>
  <c r="F88" i="1"/>
  <c r="J87" i="1"/>
  <c r="F87" i="1"/>
  <c r="J86" i="1"/>
  <c r="F86" i="1"/>
  <c r="J85" i="1"/>
  <c r="F85" i="1"/>
  <c r="J84" i="1"/>
  <c r="F84" i="1"/>
  <c r="M83" i="1"/>
  <c r="J83" i="1"/>
  <c r="F83" i="1"/>
  <c r="L82" i="1"/>
  <c r="J82" i="1"/>
  <c r="F82" i="1"/>
  <c r="M81" i="1"/>
  <c r="J81" i="1"/>
  <c r="F81" i="1"/>
  <c r="M80" i="1"/>
  <c r="K80" i="1"/>
  <c r="J80" i="1"/>
  <c r="F80" i="1"/>
  <c r="K79" i="1"/>
  <c r="J79" i="1"/>
  <c r="F79" i="1"/>
  <c r="K78" i="1"/>
  <c r="J78" i="1"/>
  <c r="F78" i="1"/>
  <c r="K77" i="1"/>
  <c r="J77" i="1"/>
  <c r="F77" i="1"/>
  <c r="M76" i="1"/>
  <c r="J76" i="1"/>
  <c r="F76" i="1"/>
  <c r="M75" i="1"/>
  <c r="K75" i="1"/>
  <c r="J75" i="1"/>
  <c r="F75" i="1"/>
  <c r="K74" i="1"/>
  <c r="J74" i="1"/>
  <c r="F74" i="1"/>
  <c r="K20" i="1"/>
  <c r="J20" i="1"/>
  <c r="F20" i="1"/>
  <c r="K19" i="1"/>
  <c r="J19" i="1"/>
  <c r="F19" i="1"/>
  <c r="K18" i="1"/>
  <c r="J18" i="1"/>
  <c r="F18" i="1"/>
  <c r="K17" i="1"/>
  <c r="J17" i="1"/>
  <c r="F17" i="1"/>
  <c r="K16" i="1"/>
  <c r="J16" i="1"/>
  <c r="F16" i="1"/>
  <c r="M15" i="1"/>
  <c r="K15" i="1"/>
  <c r="J15" i="1"/>
  <c r="F15" i="1"/>
  <c r="L14" i="1"/>
  <c r="K14" i="1"/>
  <c r="J14" i="1"/>
  <c r="F14" i="1"/>
  <c r="M13" i="1"/>
  <c r="K13" i="1"/>
  <c r="J13" i="1"/>
  <c r="F13" i="1"/>
  <c r="M12" i="1"/>
  <c r="K12" i="1"/>
  <c r="J12" i="1"/>
  <c r="F12" i="1"/>
  <c r="J11" i="1"/>
  <c r="F11" i="1"/>
  <c r="K10" i="1"/>
  <c r="J10" i="1"/>
  <c r="F10" i="1"/>
  <c r="K9" i="1"/>
  <c r="J9" i="1"/>
  <c r="F9" i="1"/>
  <c r="M8" i="1"/>
  <c r="K8" i="1"/>
  <c r="F8" i="1"/>
  <c r="M7" i="1"/>
  <c r="K7" i="1"/>
  <c r="F7" i="1"/>
  <c r="K6" i="1"/>
  <c r="J6" i="1"/>
  <c r="F6" i="1"/>
  <c r="N6" i="1" l="1"/>
  <c r="N46" i="1"/>
  <c r="N40" i="1"/>
  <c r="N13" i="1"/>
  <c r="N15" i="1"/>
  <c r="N20" i="1"/>
  <c r="N87" i="1"/>
  <c r="N19" i="1"/>
  <c r="N77" i="1"/>
  <c r="N76" i="1"/>
  <c r="N7" i="1"/>
  <c r="N9" i="1"/>
  <c r="N74" i="1"/>
  <c r="N83" i="1"/>
  <c r="N88" i="1"/>
  <c r="N75" i="1"/>
  <c r="N80" i="1"/>
  <c r="N82" i="1"/>
  <c r="N84" i="1"/>
  <c r="N78" i="1"/>
  <c r="N85" i="1"/>
  <c r="N81" i="1"/>
  <c r="N79" i="1"/>
  <c r="N86" i="1"/>
  <c r="N17" i="1"/>
  <c r="N14" i="1"/>
  <c r="N10" i="1"/>
  <c r="N11" i="1"/>
  <c r="N16" i="1"/>
  <c r="N12" i="1"/>
  <c r="N8" i="1"/>
  <c r="N18" i="1"/>
  <c r="J116" i="1"/>
  <c r="K102" i="1"/>
  <c r="K100" i="1"/>
  <c r="K99" i="1"/>
  <c r="K98" i="1"/>
  <c r="K92" i="1"/>
  <c r="K91" i="1"/>
  <c r="F103" i="1"/>
  <c r="K95" i="1"/>
  <c r="K94" i="1"/>
  <c r="M100" i="1"/>
  <c r="M98" i="1"/>
  <c r="F97" i="1"/>
  <c r="F93" i="1"/>
  <c r="M92" i="1"/>
  <c r="L99" i="1"/>
  <c r="M109" i="1"/>
  <c r="J99" i="1"/>
  <c r="J93" i="1"/>
  <c r="J105" i="1"/>
  <c r="K104" i="1"/>
  <c r="K103" i="1"/>
  <c r="K97" i="1"/>
  <c r="K96" i="1"/>
  <c r="J97" i="1"/>
  <c r="F105" i="1"/>
  <c r="F104" i="1"/>
  <c r="J102" i="1"/>
  <c r="K101" i="1"/>
  <c r="J101" i="1"/>
  <c r="F101" i="1"/>
  <c r="J98" i="1"/>
  <c r="F96" i="1"/>
  <c r="K93" i="1"/>
  <c r="F98" i="1" l="1"/>
  <c r="N98" i="1" s="1"/>
  <c r="F94" i="1"/>
  <c r="F95" i="1"/>
  <c r="F102" i="1"/>
  <c r="N102" i="1" s="1"/>
  <c r="F91" i="1"/>
  <c r="M97" i="1"/>
  <c r="F92" i="1"/>
  <c r="F100" i="1"/>
  <c r="F99" i="1"/>
  <c r="N99" i="1" s="1"/>
  <c r="M93" i="1"/>
  <c r="N101" i="1"/>
  <c r="J103" i="1"/>
  <c r="N103" i="1" s="1"/>
  <c r="J95" i="1"/>
  <c r="J104" i="1"/>
  <c r="N104" i="1" s="1"/>
  <c r="K105" i="1"/>
  <c r="J96" i="1"/>
  <c r="N96" i="1" s="1"/>
  <c r="N105" i="1"/>
  <c r="J100" i="1"/>
  <c r="J94" i="1"/>
  <c r="N97" i="1"/>
  <c r="J92" i="1"/>
  <c r="N93" i="1"/>
  <c r="J91" i="1"/>
  <c r="M127" i="1"/>
  <c r="K109" i="1"/>
  <c r="K126" i="1"/>
  <c r="J126" i="1"/>
  <c r="F126" i="1"/>
  <c r="L116" i="1"/>
  <c r="J109" i="1"/>
  <c r="F109" i="1"/>
  <c r="K122" i="1"/>
  <c r="J122" i="1"/>
  <c r="F122" i="1"/>
  <c r="K121" i="1"/>
  <c r="J121" i="1"/>
  <c r="F121" i="1"/>
  <c r="K120" i="1"/>
  <c r="J120" i="1"/>
  <c r="F120" i="1"/>
  <c r="K119" i="1"/>
  <c r="J119" i="1"/>
  <c r="F119" i="1"/>
  <c r="K118" i="1"/>
  <c r="J118" i="1"/>
  <c r="F118" i="1"/>
  <c r="M117" i="1"/>
  <c r="K117" i="1"/>
  <c r="J117" i="1"/>
  <c r="F117" i="1"/>
  <c r="K116" i="1"/>
  <c r="F116" i="1"/>
  <c r="M115" i="1"/>
  <c r="K115" i="1"/>
  <c r="J115" i="1"/>
  <c r="F115" i="1"/>
  <c r="M114" i="1"/>
  <c r="K114" i="1"/>
  <c r="J114" i="1"/>
  <c r="F114" i="1"/>
  <c r="K113" i="1"/>
  <c r="J113" i="1"/>
  <c r="F113" i="1"/>
  <c r="K112" i="1"/>
  <c r="J112" i="1"/>
  <c r="F112" i="1"/>
  <c r="K111" i="1"/>
  <c r="J111" i="1"/>
  <c r="F111" i="1"/>
  <c r="M110" i="1"/>
  <c r="K110" i="1"/>
  <c r="J110" i="1"/>
  <c r="F110" i="1"/>
  <c r="K108" i="1"/>
  <c r="J108" i="1"/>
  <c r="F108" i="1"/>
  <c r="K139" i="1"/>
  <c r="J139" i="1"/>
  <c r="F139" i="1"/>
  <c r="K138" i="1"/>
  <c r="J138" i="1"/>
  <c r="F138" i="1"/>
  <c r="K137" i="1"/>
  <c r="J137" i="1"/>
  <c r="F137" i="1"/>
  <c r="K136" i="1"/>
  <c r="J136" i="1"/>
  <c r="F136" i="1"/>
  <c r="K135" i="1"/>
  <c r="J135" i="1"/>
  <c r="F135" i="1"/>
  <c r="M134" i="1"/>
  <c r="K134" i="1"/>
  <c r="J134" i="1"/>
  <c r="F134" i="1"/>
  <c r="L133" i="1"/>
  <c r="K133" i="1"/>
  <c r="J133" i="1"/>
  <c r="F133" i="1"/>
  <c r="M132" i="1"/>
  <c r="K132" i="1"/>
  <c r="J132" i="1"/>
  <c r="F132" i="1"/>
  <c r="M131" i="1"/>
  <c r="K131" i="1"/>
  <c r="J131" i="1"/>
  <c r="F131" i="1"/>
  <c r="K130" i="1"/>
  <c r="J130" i="1"/>
  <c r="F130" i="1"/>
  <c r="K129" i="1"/>
  <c r="J129" i="1"/>
  <c r="F129" i="1"/>
  <c r="K128" i="1"/>
  <c r="J128" i="1"/>
  <c r="F128" i="1"/>
  <c r="K127" i="1"/>
  <c r="J127" i="1"/>
  <c r="F127" i="1"/>
  <c r="K125" i="1"/>
  <c r="J125" i="1"/>
  <c r="F125" i="1"/>
  <c r="K155" i="1"/>
  <c r="J155" i="1"/>
  <c r="F155" i="1"/>
  <c r="K154" i="1"/>
  <c r="J154" i="1"/>
  <c r="F154" i="1"/>
  <c r="K153" i="1"/>
  <c r="J153" i="1"/>
  <c r="F153" i="1"/>
  <c r="K152" i="1"/>
  <c r="J152" i="1"/>
  <c r="F152" i="1"/>
  <c r="K151" i="1"/>
  <c r="J151" i="1"/>
  <c r="F151" i="1"/>
  <c r="M150" i="1"/>
  <c r="K150" i="1"/>
  <c r="J150" i="1"/>
  <c r="F150" i="1"/>
  <c r="L149" i="1"/>
  <c r="K149" i="1"/>
  <c r="J149" i="1"/>
  <c r="F149" i="1"/>
  <c r="M148" i="1"/>
  <c r="K148" i="1"/>
  <c r="J148" i="1"/>
  <c r="F148" i="1"/>
  <c r="M147" i="1"/>
  <c r="K147" i="1"/>
  <c r="J147" i="1"/>
  <c r="F147" i="1"/>
  <c r="K146" i="1"/>
  <c r="J146" i="1"/>
  <c r="F146" i="1"/>
  <c r="K145" i="1"/>
  <c r="J145" i="1"/>
  <c r="F145" i="1"/>
  <c r="K144" i="1"/>
  <c r="J144" i="1"/>
  <c r="F144" i="1"/>
  <c r="M143" i="1"/>
  <c r="K143" i="1"/>
  <c r="J143" i="1"/>
  <c r="F143" i="1"/>
  <c r="K142" i="1"/>
  <c r="J142" i="1"/>
  <c r="F142" i="1"/>
  <c r="N95" i="1" l="1"/>
  <c r="N94" i="1"/>
  <c r="N100" i="1"/>
  <c r="N91" i="1"/>
  <c r="N126" i="1"/>
  <c r="N109" i="1"/>
  <c r="N92" i="1"/>
  <c r="N121" i="1"/>
  <c r="N142" i="1"/>
  <c r="N136" i="1"/>
  <c r="N143" i="1"/>
  <c r="N147" i="1"/>
  <c r="N149" i="1"/>
  <c r="N151" i="1"/>
  <c r="N129" i="1"/>
  <c r="N144" i="1"/>
  <c r="N148" i="1"/>
  <c r="N150" i="1"/>
  <c r="N155" i="1"/>
  <c r="N119" i="1"/>
  <c r="N108" i="1"/>
  <c r="N152" i="1"/>
  <c r="N135" i="1"/>
  <c r="N138" i="1"/>
  <c r="N125" i="1"/>
  <c r="N130" i="1"/>
  <c r="N146" i="1"/>
  <c r="N153" i="1"/>
  <c r="N128" i="1"/>
  <c r="N132" i="1"/>
  <c r="N134" i="1"/>
  <c r="N139" i="1"/>
  <c r="N112" i="1"/>
  <c r="N127" i="1"/>
  <c r="N131" i="1"/>
  <c r="N133" i="1"/>
  <c r="N120" i="1"/>
  <c r="N145" i="1"/>
  <c r="N154" i="1"/>
  <c r="N137" i="1"/>
  <c r="N110" i="1"/>
  <c r="N114" i="1"/>
  <c r="N116" i="1"/>
  <c r="N118" i="1"/>
  <c r="N111" i="1"/>
  <c r="N115" i="1"/>
  <c r="N117" i="1"/>
  <c r="N122" i="1"/>
  <c r="N113" i="1"/>
  <c r="K159" i="1"/>
  <c r="J162" i="1"/>
  <c r="K163" i="1"/>
  <c r="K166" i="1"/>
  <c r="K167" i="1"/>
  <c r="J170" i="1"/>
  <c r="J171" i="1"/>
  <c r="K158" i="1"/>
  <c r="K172" i="1"/>
  <c r="J172" i="1"/>
  <c r="F172" i="1"/>
  <c r="K171" i="1"/>
  <c r="F171" i="1"/>
  <c r="K170" i="1"/>
  <c r="F170" i="1"/>
  <c r="K169" i="1"/>
  <c r="J169" i="1"/>
  <c r="F169" i="1"/>
  <c r="K168" i="1"/>
  <c r="J168" i="1"/>
  <c r="F168" i="1"/>
  <c r="M167" i="1"/>
  <c r="F167" i="1"/>
  <c r="L166" i="1"/>
  <c r="J166" i="1"/>
  <c r="F166" i="1"/>
  <c r="M165" i="1"/>
  <c r="K165" i="1"/>
  <c r="J165" i="1"/>
  <c r="F165" i="1"/>
  <c r="M164" i="1"/>
  <c r="K164" i="1"/>
  <c r="J164" i="1"/>
  <c r="F164" i="1"/>
  <c r="F163" i="1"/>
  <c r="K162" i="1"/>
  <c r="F162" i="1"/>
  <c r="K161" i="1"/>
  <c r="J161" i="1"/>
  <c r="F161" i="1"/>
  <c r="K160" i="1"/>
  <c r="J160" i="1"/>
  <c r="F160" i="1"/>
  <c r="M159" i="1"/>
  <c r="J159" i="1"/>
  <c r="F159" i="1"/>
  <c r="J158" i="1"/>
  <c r="F158" i="1"/>
  <c r="N172" i="1" l="1"/>
  <c r="J167" i="1"/>
  <c r="N167" i="1" s="1"/>
  <c r="J163" i="1"/>
  <c r="N163" i="1" s="1"/>
  <c r="N170" i="1"/>
  <c r="N171" i="1"/>
  <c r="N160" i="1"/>
  <c r="N168" i="1"/>
  <c r="N158" i="1"/>
  <c r="N162" i="1"/>
  <c r="N159" i="1"/>
  <c r="N161" i="1"/>
  <c r="N164" i="1"/>
  <c r="N165" i="1"/>
  <c r="N166" i="1"/>
  <c r="N169" i="1"/>
  <c r="K189" i="1"/>
  <c r="J189" i="1"/>
  <c r="F189" i="1"/>
  <c r="M188" i="1"/>
  <c r="K188" i="1"/>
  <c r="J188" i="1"/>
  <c r="F188" i="1"/>
  <c r="M187" i="1"/>
  <c r="K187" i="1"/>
  <c r="J187" i="1"/>
  <c r="F187" i="1"/>
  <c r="K186" i="1"/>
  <c r="J186" i="1"/>
  <c r="F186" i="1"/>
  <c r="K185" i="1"/>
  <c r="J185" i="1"/>
  <c r="F185" i="1"/>
  <c r="M184" i="1"/>
  <c r="K184" i="1"/>
  <c r="J184" i="1"/>
  <c r="F184" i="1"/>
  <c r="M182" i="1"/>
  <c r="K182" i="1"/>
  <c r="J182" i="1"/>
  <c r="F182" i="1"/>
  <c r="M181" i="1"/>
  <c r="K181" i="1"/>
  <c r="J181" i="1"/>
  <c r="F181" i="1"/>
  <c r="K180" i="1"/>
  <c r="J180" i="1"/>
  <c r="F180" i="1"/>
  <c r="L183" i="1"/>
  <c r="K183" i="1"/>
  <c r="J183" i="1"/>
  <c r="F183" i="1"/>
  <c r="K179" i="1"/>
  <c r="J179" i="1"/>
  <c r="F179" i="1"/>
  <c r="K178" i="1"/>
  <c r="J178" i="1"/>
  <c r="F178" i="1"/>
  <c r="K177" i="1"/>
  <c r="J177" i="1"/>
  <c r="F177" i="1"/>
  <c r="M176" i="1"/>
  <c r="K176" i="1"/>
  <c r="J176" i="1"/>
  <c r="F176" i="1"/>
  <c r="K175" i="1"/>
  <c r="J175" i="1"/>
  <c r="F175" i="1"/>
  <c r="N175" i="1" l="1"/>
  <c r="N183" i="1"/>
  <c r="N180" i="1"/>
  <c r="N176" i="1"/>
  <c r="N181" i="1"/>
  <c r="N182" i="1"/>
  <c r="N184" i="1"/>
  <c r="N186" i="1"/>
  <c r="N188" i="1"/>
  <c r="N189" i="1"/>
  <c r="N187" i="1"/>
  <c r="N178" i="1"/>
  <c r="N177" i="1"/>
  <c r="N185" i="1"/>
  <c r="N179" i="1"/>
</calcChain>
</file>

<file path=xl/sharedStrings.xml><?xml version="1.0" encoding="utf-8"?>
<sst xmlns="http://schemas.openxmlformats.org/spreadsheetml/2006/main" count="357" uniqueCount="30">
  <si>
    <t>Dist#</t>
  </si>
  <si>
    <t>Fund Balances</t>
  </si>
  <si>
    <t>Expenditures</t>
  </si>
  <si>
    <t>% of Expenditures</t>
  </si>
  <si>
    <t>Total All Funds</t>
  </si>
  <si>
    <t>Name</t>
  </si>
  <si>
    <t>General Fund</t>
  </si>
  <si>
    <t>Black Hills Special Services Cooperative</t>
  </si>
  <si>
    <t>Cornbelt Educational Cooperative</t>
  </si>
  <si>
    <t>East Dakota Educational Cooperative</t>
  </si>
  <si>
    <t>Hub Area Multi-Dist Voc Center</t>
  </si>
  <si>
    <t>James Valley Education Cooperative</t>
  </si>
  <si>
    <t>Mid-Central Educational Cooperative</t>
  </si>
  <si>
    <t>NE Ed Services Cooperative</t>
  </si>
  <si>
    <t>North Central Special Ed Cooperative</t>
  </si>
  <si>
    <t>Northwest Area Schools Ed Cooperative</t>
  </si>
  <si>
    <t>Oahe Special Education Cooperative</t>
  </si>
  <si>
    <t>Prairie Lakes Educational Cooperative</t>
  </si>
  <si>
    <t>South Central Cooperative</t>
  </si>
  <si>
    <t>Southeast Area Cooperative</t>
  </si>
  <si>
    <t>Three-Rivers Special Serv Cooperative</t>
  </si>
  <si>
    <t>Northeast Technical High School 14201</t>
  </si>
  <si>
    <t>Capital Outlay Fund</t>
  </si>
  <si>
    <t>Special Ed &amp; Other Special Revenue Funds</t>
  </si>
  <si>
    <t>CORE Education Cooperative</t>
  </si>
  <si>
    <t>CORE Educational Cooperative</t>
  </si>
  <si>
    <t xml:space="preserve"> </t>
  </si>
  <si>
    <t>Special Ed Fund</t>
  </si>
  <si>
    <t>Cooperative/Multi-District Fiscal Summary 2021-2025</t>
  </si>
  <si>
    <t>as of 1/08/2026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</si>
</sst>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7B784"/>
        <bgColor indexed="0"/>
      </patternFill>
    </fill>
    <fill>
      <patternFill patternType="solid">
        <fgColor rgb="FFC7B78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</cellStyleXfs>
  <cellXfs count="6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23" xfId="0" applyFont="1" applyBorder="1"/>
    <xf numFmtId="0" fontId="0" fillId="0" borderId="0" xfId="0" applyFont="1" applyAlignment="1">
      <alignment vertical="center"/>
    </xf>
    <xf numFmtId="0" fontId="12" fillId="0" borderId="0" xfId="0" applyFont="1"/>
    <xf numFmtId="0" fontId="5" fillId="0" borderId="0" xfId="0" applyFont="1" applyAlignment="1">
      <alignment wrapText="1"/>
    </xf>
    <xf numFmtId="0" fontId="10" fillId="0" borderId="15" xfId="4" applyNumberFormat="1" applyFont="1" applyFill="1" applyBorder="1" applyAlignment="1"/>
    <xf numFmtId="0" fontId="10" fillId="0" borderId="19" xfId="4" applyFont="1" applyFill="1" applyBorder="1" applyAlignment="1"/>
    <xf numFmtId="6" fontId="11" fillId="0" borderId="7" xfId="0" applyNumberFormat="1" applyFont="1" applyBorder="1" applyAlignment="1"/>
    <xf numFmtId="6" fontId="11" fillId="0" borderId="1" xfId="0" applyNumberFormat="1" applyFont="1" applyBorder="1" applyAlignment="1"/>
    <xf numFmtId="6" fontId="11" fillId="0" borderId="6" xfId="0" applyNumberFormat="1" applyFont="1" applyBorder="1" applyAlignment="1"/>
    <xf numFmtId="6" fontId="11" fillId="0" borderId="2" xfId="0" applyNumberFormat="1" applyFont="1" applyBorder="1" applyAlignment="1"/>
    <xf numFmtId="164" fontId="11" fillId="0" borderId="7" xfId="1" applyNumberFormat="1" applyFont="1" applyBorder="1"/>
    <xf numFmtId="164" fontId="11" fillId="0" borderId="1" xfId="1" applyNumberFormat="1" applyFont="1" applyBorder="1"/>
    <xf numFmtId="164" fontId="11" fillId="0" borderId="6" xfId="1" applyNumberFormat="1" applyFont="1" applyBorder="1"/>
    <xf numFmtId="0" fontId="14" fillId="0" borderId="0" xfId="0" applyFont="1"/>
    <xf numFmtId="0" fontId="15" fillId="0" borderId="19" xfId="4" applyFont="1" applyFill="1" applyBorder="1" applyAlignment="1"/>
    <xf numFmtId="0" fontId="11" fillId="0" borderId="0" xfId="0" applyFont="1" applyBorder="1"/>
    <xf numFmtId="0" fontId="10" fillId="0" borderId="16" xfId="4" applyNumberFormat="1" applyFont="1" applyFill="1" applyBorder="1" applyAlignment="1"/>
    <xf numFmtId="0" fontId="10" fillId="0" borderId="20" xfId="4" applyFont="1" applyFill="1" applyBorder="1" applyAlignment="1"/>
    <xf numFmtId="6" fontId="11" fillId="0" borderId="8" xfId="0" applyNumberFormat="1" applyFont="1" applyBorder="1" applyAlignment="1"/>
    <xf numFmtId="6" fontId="11" fillId="0" borderId="10" xfId="0" applyNumberFormat="1" applyFont="1" applyBorder="1" applyAlignment="1"/>
    <xf numFmtId="6" fontId="11" fillId="0" borderId="11" xfId="0" applyNumberFormat="1" applyFont="1" applyBorder="1" applyAlignment="1"/>
    <xf numFmtId="6" fontId="11" fillId="0" borderId="9" xfId="0" applyNumberFormat="1" applyFont="1" applyBorder="1" applyAlignment="1"/>
    <xf numFmtId="164" fontId="11" fillId="0" borderId="8" xfId="1" applyNumberFormat="1" applyFont="1" applyBorder="1"/>
    <xf numFmtId="164" fontId="11" fillId="0" borderId="10" xfId="1" applyNumberFormat="1" applyFont="1" applyBorder="1"/>
    <xf numFmtId="164" fontId="11" fillId="0" borderId="11" xfId="1" applyNumberFormat="1" applyFont="1" applyBorder="1"/>
    <xf numFmtId="6" fontId="13" fillId="0" borderId="1" xfId="0" applyNumberFormat="1" applyFont="1" applyBorder="1" applyAlignment="1"/>
    <xf numFmtId="6" fontId="13" fillId="0" borderId="10" xfId="0" applyNumberFormat="1" applyFont="1" applyBorder="1" applyAlignment="1"/>
    <xf numFmtId="164" fontId="11" fillId="0" borderId="24" xfId="1" applyNumberFormat="1" applyFont="1" applyBorder="1"/>
    <xf numFmtId="6" fontId="14" fillId="0" borderId="1" xfId="0" applyNumberFormat="1" applyFont="1" applyBorder="1" applyAlignment="1"/>
    <xf numFmtId="6" fontId="14" fillId="0" borderId="10" xfId="0" applyNumberFormat="1" applyFont="1" applyBorder="1" applyAlignment="1"/>
    <xf numFmtId="0" fontId="10" fillId="2" borderId="14" xfId="4" applyFont="1" applyFill="1" applyBorder="1" applyAlignment="1">
      <alignment horizontal="center" wrapText="1"/>
    </xf>
    <xf numFmtId="0" fontId="10" fillId="2" borderId="18" xfId="4" applyFont="1" applyFill="1" applyBorder="1" applyAlignment="1">
      <alignment horizontal="center" wrapText="1"/>
    </xf>
    <xf numFmtId="0" fontId="11" fillId="2" borderId="21" xfId="2" applyFont="1" applyFill="1" applyBorder="1" applyAlignment="1">
      <alignment horizontal="center" wrapText="1"/>
    </xf>
    <xf numFmtId="0" fontId="11" fillId="2" borderId="17" xfId="2" applyFont="1" applyFill="1" applyBorder="1" applyAlignment="1">
      <alignment horizontal="center" wrapText="1"/>
    </xf>
    <xf numFmtId="0" fontId="11" fillId="2" borderId="1" xfId="2" applyFont="1" applyFill="1" applyBorder="1" applyAlignment="1">
      <alignment horizontal="center" wrapText="1"/>
    </xf>
    <xf numFmtId="0" fontId="11" fillId="2" borderId="6" xfId="2" applyFont="1" applyFill="1" applyBorder="1" applyAlignment="1">
      <alignment horizontal="center" wrapText="1"/>
    </xf>
    <xf numFmtId="0" fontId="11" fillId="2" borderId="6" xfId="3" applyFont="1" applyFill="1" applyBorder="1" applyAlignment="1">
      <alignment horizontal="center" wrapText="1"/>
    </xf>
    <xf numFmtId="0" fontId="10" fillId="2" borderId="1" xfId="2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16" fillId="2" borderId="12" xfId="4" applyFont="1" applyFill="1" applyBorder="1" applyAlignment="1">
      <alignment horizontal="centerContinuous" vertical="center"/>
    </xf>
    <xf numFmtId="0" fontId="16" fillId="2" borderId="13" xfId="4" applyFont="1" applyFill="1" applyBorder="1" applyAlignment="1">
      <alignment horizontal="centerContinuous" vertical="center"/>
    </xf>
    <xf numFmtId="0" fontId="4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9" fillId="3" borderId="3" xfId="0" applyFont="1" applyFill="1" applyBorder="1" applyAlignment="1">
      <alignment horizontal="centerContinuous" vertical="center"/>
    </xf>
    <xf numFmtId="0" fontId="9" fillId="3" borderId="4" xfId="0" applyFont="1" applyFill="1" applyBorder="1" applyAlignment="1">
      <alignment horizontal="centerContinuous" vertical="center"/>
    </xf>
    <xf numFmtId="0" fontId="9" fillId="3" borderId="5" xfId="0" applyFont="1" applyFill="1" applyBorder="1" applyAlignment="1">
      <alignment horizontal="centerContinuous" vertical="center"/>
    </xf>
    <xf numFmtId="6" fontId="13" fillId="0" borderId="2" xfId="0" applyNumberFormat="1" applyFont="1" applyBorder="1" applyAlignment="1"/>
    <xf numFmtId="0" fontId="13" fillId="0" borderId="0" xfId="0" applyFont="1" applyBorder="1"/>
    <xf numFmtId="6" fontId="13" fillId="0" borderId="9" xfId="0" applyNumberFormat="1" applyFont="1" applyBorder="1" applyAlignment="1"/>
    <xf numFmtId="0" fontId="11" fillId="0" borderId="19" xfId="4" applyFont="1" applyFill="1" applyBorder="1" applyAlignment="1"/>
    <xf numFmtId="0" fontId="11" fillId="0" borderId="15" xfId="4" applyNumberFormat="1" applyFont="1" applyFill="1" applyBorder="1" applyAlignment="1"/>
    <xf numFmtId="0" fontId="17" fillId="0" borderId="19" xfId="4" applyFont="1" applyFill="1" applyBorder="1" applyAlignment="1"/>
    <xf numFmtId="0" fontId="11" fillId="0" borderId="20" xfId="4" applyFont="1" applyFill="1" applyBorder="1" applyAlignment="1"/>
    <xf numFmtId="0" fontId="11" fillId="0" borderId="16" xfId="4" applyNumberFormat="1" applyFont="1" applyFill="1" applyBorder="1" applyAlignment="1"/>
    <xf numFmtId="0" fontId="11" fillId="2" borderId="22" xfId="3" applyFont="1" applyFill="1" applyBorder="1" applyAlignment="1">
      <alignment horizontal="center" wrapText="1"/>
    </xf>
  </cellXfs>
  <cellStyles count="5">
    <cellStyle name="Normal" xfId="0" builtinId="0"/>
    <cellStyle name="Normal_Sheet1" xfId="2" xr:uid="{00000000-0005-0000-0000-000001000000}"/>
    <cellStyle name="Normal_Sheet1_1" xfId="3" xr:uid="{00000000-0005-0000-0000-000002000000}"/>
    <cellStyle name="Normal_Sheet2" xfId="4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C7B784"/>
      <color rgb="FFFFC000"/>
      <color rgb="FFF5F6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0</xdr:row>
      <xdr:rowOff>38101</xdr:rowOff>
    </xdr:from>
    <xdr:to>
      <xdr:col>13</xdr:col>
      <xdr:colOff>390525</xdr:colOff>
      <xdr:row>2</xdr:row>
      <xdr:rowOff>19050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D24D0B78-BA9A-4DAA-AE16-21EB6691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3525" y="38101"/>
          <a:ext cx="1781175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9"/>
  <sheetViews>
    <sheetView showGridLines="0" tabSelected="1" workbookViewId="0">
      <selection activeCell="A2" sqref="A2"/>
    </sheetView>
  </sheetViews>
  <sheetFormatPr defaultColWidth="9.28515625" defaultRowHeight="12" x14ac:dyDescent="0.2"/>
  <cols>
    <col min="1" max="1" width="36.7109375" style="1" bestFit="1" customWidth="1"/>
    <col min="2" max="2" width="6" style="1" customWidth="1"/>
    <col min="3" max="3" width="10.42578125" style="11" bestFit="1" customWidth="1"/>
    <col min="4" max="4" width="9" style="11" bestFit="1" customWidth="1"/>
    <col min="5" max="5" width="12.5703125" style="1" bestFit="1" customWidth="1"/>
    <col min="6" max="6" width="10.42578125" style="11" bestFit="1" customWidth="1"/>
    <col min="7" max="7" width="11.42578125" style="11" bestFit="1" customWidth="1"/>
    <col min="8" max="8" width="10.5703125" style="11" bestFit="1" customWidth="1"/>
    <col min="9" max="9" width="12.5703125" style="11" bestFit="1" customWidth="1"/>
    <col min="10" max="10" width="11.42578125" style="11" bestFit="1" customWidth="1"/>
    <col min="11" max="11" width="7.7109375" style="11" bestFit="1" customWidth="1"/>
    <col min="12" max="12" width="6.7109375" style="11" bestFit="1" customWidth="1"/>
    <col min="13" max="13" width="12.5703125" style="11" bestFit="1" customWidth="1"/>
    <col min="14" max="14" width="7.7109375" style="11" customWidth="1"/>
    <col min="15" max="16384" width="9.28515625" style="1"/>
  </cols>
  <sheetData>
    <row r="1" spans="1:14" ht="21.75" customHeight="1" x14ac:dyDescent="0.35">
      <c r="A1" s="2" t="s">
        <v>28</v>
      </c>
      <c r="C1" s="3"/>
      <c r="D1" s="3"/>
      <c r="E1" s="3"/>
      <c r="F1" s="4"/>
      <c r="G1" s="3"/>
      <c r="H1" s="3"/>
      <c r="I1" s="3"/>
      <c r="J1" s="4"/>
      <c r="K1" s="4"/>
      <c r="L1" s="4"/>
      <c r="M1" s="4"/>
      <c r="N1" s="4"/>
    </row>
    <row r="2" spans="1:14" ht="12.75" customHeight="1" x14ac:dyDescent="0.35">
      <c r="A2" s="47" t="s">
        <v>29</v>
      </c>
      <c r="C2" s="4"/>
      <c r="D2" s="4"/>
      <c r="E2" s="3"/>
      <c r="F2" s="4"/>
      <c r="G2" s="4"/>
      <c r="H2" s="4"/>
      <c r="I2" s="4"/>
      <c r="J2" s="4"/>
      <c r="K2" s="4"/>
      <c r="L2" s="4"/>
      <c r="M2" s="4"/>
      <c r="N2" s="4"/>
    </row>
    <row r="3" spans="1:14" s="9" customFormat="1" ht="5.25" customHeight="1" thickBot="1" x14ac:dyDescent="0.4">
      <c r="A3" s="6"/>
      <c r="B3" s="5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7"/>
    </row>
    <row r="4" spans="1:14" s="10" customFormat="1" ht="15.75" x14ac:dyDescent="0.25">
      <c r="A4" s="48">
        <v>2025</v>
      </c>
      <c r="B4" s="48"/>
      <c r="C4" s="50" t="s">
        <v>1</v>
      </c>
      <c r="D4" s="51"/>
      <c r="E4" s="51"/>
      <c r="F4" s="54"/>
      <c r="G4" s="52" t="s">
        <v>2</v>
      </c>
      <c r="H4" s="53"/>
      <c r="I4" s="53"/>
      <c r="J4" s="54"/>
      <c r="K4" s="52" t="s">
        <v>3</v>
      </c>
      <c r="L4" s="53"/>
      <c r="M4" s="53"/>
      <c r="N4" s="54"/>
    </row>
    <row r="5" spans="1:14" ht="38.25" x14ac:dyDescent="0.2">
      <c r="A5" s="40" t="s">
        <v>5</v>
      </c>
      <c r="B5" s="39" t="s">
        <v>0</v>
      </c>
      <c r="C5" s="41" t="s">
        <v>6</v>
      </c>
      <c r="D5" s="42" t="s">
        <v>22</v>
      </c>
      <c r="E5" s="43" t="s">
        <v>23</v>
      </c>
      <c r="F5" s="44" t="s">
        <v>4</v>
      </c>
      <c r="G5" s="41" t="s">
        <v>6</v>
      </c>
      <c r="H5" s="42" t="s">
        <v>22</v>
      </c>
      <c r="I5" s="43" t="s">
        <v>23</v>
      </c>
      <c r="J5" s="45" t="s">
        <v>4</v>
      </c>
      <c r="K5" s="41" t="s">
        <v>6</v>
      </c>
      <c r="L5" s="42" t="s">
        <v>22</v>
      </c>
      <c r="M5" s="43" t="s">
        <v>23</v>
      </c>
      <c r="N5" s="63" t="s">
        <v>4</v>
      </c>
    </row>
    <row r="6" spans="1:14" s="22" customFormat="1" ht="12.75" x14ac:dyDescent="0.2">
      <c r="A6" s="58" t="s">
        <v>7</v>
      </c>
      <c r="B6" s="59">
        <v>40201</v>
      </c>
      <c r="C6" s="15">
        <v>8383081.5700000003</v>
      </c>
      <c r="D6" s="34"/>
      <c r="E6" s="34"/>
      <c r="F6" s="17">
        <f t="shared" ref="F6:F20" si="0">SUM(C6:E6)</f>
        <v>8383081.5700000003</v>
      </c>
      <c r="G6" s="15">
        <v>37617212.390000001</v>
      </c>
      <c r="H6" s="18"/>
      <c r="I6" s="34"/>
      <c r="J6" s="17">
        <f t="shared" ref="J6:J8" si="1">SUM(G6:I6)</f>
        <v>37617212.390000001</v>
      </c>
      <c r="K6" s="19">
        <f t="shared" ref="K6:K20" si="2">C6/G6</f>
        <v>0.22285228057538159</v>
      </c>
      <c r="L6" s="20"/>
      <c r="M6" s="20"/>
      <c r="N6" s="21">
        <f>F6/J6</f>
        <v>0.22285228057538159</v>
      </c>
    </row>
    <row r="7" spans="1:14" s="22" customFormat="1" ht="12.75" x14ac:dyDescent="0.2">
      <c r="A7" s="58" t="s">
        <v>24</v>
      </c>
      <c r="B7" s="59">
        <v>11202</v>
      </c>
      <c r="C7" s="15">
        <v>2311616.9500000002</v>
      </c>
      <c r="D7" s="34"/>
      <c r="E7" s="16">
        <v>605516.56999999995</v>
      </c>
      <c r="F7" s="17">
        <f t="shared" si="0"/>
        <v>2917133.52</v>
      </c>
      <c r="G7" s="15">
        <v>1309578.45</v>
      </c>
      <c r="H7" s="18"/>
      <c r="I7" s="16">
        <v>3140038.21</v>
      </c>
      <c r="J7" s="17">
        <f t="shared" si="1"/>
        <v>4449616.66</v>
      </c>
      <c r="K7" s="19">
        <f t="shared" si="2"/>
        <v>1.7651611096685351</v>
      </c>
      <c r="L7" s="20"/>
      <c r="M7" s="20">
        <f>E7/I7</f>
        <v>0.19283732537764245</v>
      </c>
      <c r="N7" s="21">
        <f t="shared" ref="N6:N20" si="3">F7/J7</f>
        <v>0.65559209767971338</v>
      </c>
    </row>
    <row r="8" spans="1:14" s="22" customFormat="1" ht="12.75" x14ac:dyDescent="0.2">
      <c r="A8" s="60" t="s">
        <v>8</v>
      </c>
      <c r="B8" s="59">
        <v>60201</v>
      </c>
      <c r="C8" s="15">
        <v>7870.78</v>
      </c>
      <c r="D8" s="34"/>
      <c r="E8" s="16">
        <v>691306.73</v>
      </c>
      <c r="F8" s="17">
        <f t="shared" si="0"/>
        <v>699177.51</v>
      </c>
      <c r="G8" s="15">
        <v>593</v>
      </c>
      <c r="H8" s="55"/>
      <c r="I8" s="16">
        <v>1674005.34</v>
      </c>
      <c r="J8" s="17">
        <f t="shared" si="1"/>
        <v>1674598.34</v>
      </c>
      <c r="K8" s="19">
        <f t="shared" si="2"/>
        <v>13.272816188870152</v>
      </c>
      <c r="L8" s="20"/>
      <c r="M8" s="20">
        <f>E8/I8</f>
        <v>0.4129656659279235</v>
      </c>
      <c r="N8" s="21">
        <f t="shared" si="3"/>
        <v>0.41751952889192517</v>
      </c>
    </row>
    <row r="9" spans="1:14" s="22" customFormat="1" ht="12.75" x14ac:dyDescent="0.2">
      <c r="A9" s="58" t="s">
        <v>9</v>
      </c>
      <c r="B9" s="59">
        <v>49203</v>
      </c>
      <c r="C9" s="15">
        <v>2072728.75</v>
      </c>
      <c r="D9" s="34"/>
      <c r="E9" s="34"/>
      <c r="F9" s="17">
        <f t="shared" si="0"/>
        <v>2072728.75</v>
      </c>
      <c r="G9" s="15">
        <v>10397073.15</v>
      </c>
      <c r="H9" s="55"/>
      <c r="I9" s="34"/>
      <c r="J9" s="17">
        <f t="shared" ref="J9:J11" si="4">SUM(G9:I9)</f>
        <v>10397073.15</v>
      </c>
      <c r="K9" s="19">
        <f t="shared" si="2"/>
        <v>0.19935694594973585</v>
      </c>
      <c r="L9" s="20"/>
      <c r="M9" s="20"/>
      <c r="N9" s="21">
        <f t="shared" si="3"/>
        <v>0.19935694594973585</v>
      </c>
    </row>
    <row r="10" spans="1:14" s="22" customFormat="1" ht="12.75" x14ac:dyDescent="0.2">
      <c r="A10" s="58" t="s">
        <v>11</v>
      </c>
      <c r="B10" s="59">
        <v>17202</v>
      </c>
      <c r="C10" s="15">
        <v>3377.42</v>
      </c>
      <c r="D10" s="34"/>
      <c r="E10" s="34"/>
      <c r="F10" s="17">
        <f t="shared" si="0"/>
        <v>3377.42</v>
      </c>
      <c r="G10" s="15">
        <v>751737.77</v>
      </c>
      <c r="H10" s="55"/>
      <c r="I10" s="34"/>
      <c r="J10" s="17">
        <f t="shared" si="4"/>
        <v>751737.77</v>
      </c>
      <c r="K10" s="19">
        <f t="shared" si="2"/>
        <v>4.4928166905861336E-3</v>
      </c>
      <c r="L10" s="20"/>
      <c r="M10" s="20"/>
      <c r="N10" s="21">
        <f t="shared" si="3"/>
        <v>4.4928166905861336E-3</v>
      </c>
    </row>
    <row r="11" spans="1:14" s="22" customFormat="1" ht="12.75" x14ac:dyDescent="0.2">
      <c r="A11" s="58" t="s">
        <v>12</v>
      </c>
      <c r="B11" s="59">
        <v>11201</v>
      </c>
      <c r="C11" s="15">
        <v>1580651.35</v>
      </c>
      <c r="D11" s="34"/>
      <c r="E11" s="34"/>
      <c r="F11" s="17">
        <f t="shared" si="0"/>
        <v>1580651.35</v>
      </c>
      <c r="G11" s="15">
        <v>25991.31</v>
      </c>
      <c r="H11" s="55"/>
      <c r="I11" s="34"/>
      <c r="J11" s="17">
        <f t="shared" si="4"/>
        <v>25991.31</v>
      </c>
      <c r="K11" s="19">
        <f>C11/G11</f>
        <v>60.814608805789319</v>
      </c>
      <c r="L11" s="20"/>
      <c r="M11" s="20"/>
      <c r="N11" s="21">
        <f t="shared" si="3"/>
        <v>60.814608805789319</v>
      </c>
    </row>
    <row r="12" spans="1:14" s="22" customFormat="1" ht="12.75" x14ac:dyDescent="0.2">
      <c r="A12" s="60" t="s">
        <v>13</v>
      </c>
      <c r="B12" s="59">
        <v>28201</v>
      </c>
      <c r="C12" s="15">
        <v>245448.91</v>
      </c>
      <c r="D12" s="34"/>
      <c r="E12" s="16">
        <v>923579.31</v>
      </c>
      <c r="F12" s="17">
        <f t="shared" si="0"/>
        <v>1169028.22</v>
      </c>
      <c r="G12" s="15">
        <v>326316.23</v>
      </c>
      <c r="H12" s="55"/>
      <c r="I12" s="16">
        <v>5770236.75</v>
      </c>
      <c r="J12" s="17">
        <f>SUM(G12:I12)</f>
        <v>6096552.9800000004</v>
      </c>
      <c r="K12" s="19">
        <f t="shared" si="2"/>
        <v>0.75218112810386417</v>
      </c>
      <c r="L12" s="20"/>
      <c r="M12" s="20">
        <f>E12/I12</f>
        <v>0.16005917088237326</v>
      </c>
      <c r="N12" s="21">
        <f t="shared" si="3"/>
        <v>0.19175232690260324</v>
      </c>
    </row>
    <row r="13" spans="1:14" s="22" customFormat="1" ht="12.75" x14ac:dyDescent="0.2">
      <c r="A13" s="60" t="s">
        <v>14</v>
      </c>
      <c r="B13" s="59">
        <v>6201</v>
      </c>
      <c r="C13" s="15">
        <v>29768.29</v>
      </c>
      <c r="D13" s="34"/>
      <c r="E13" s="16">
        <v>513211.95</v>
      </c>
      <c r="F13" s="17">
        <f t="shared" si="0"/>
        <v>542980.24</v>
      </c>
      <c r="G13" s="15">
        <v>14871.17</v>
      </c>
      <c r="H13" s="55"/>
      <c r="I13" s="16">
        <v>1045900.48</v>
      </c>
      <c r="J13" s="17">
        <f t="shared" ref="J13:J20" si="5">SUM(G13:I13)</f>
        <v>1060771.6499999999</v>
      </c>
      <c r="K13" s="19">
        <f t="shared" si="2"/>
        <v>2.001744987112648</v>
      </c>
      <c r="L13" s="20"/>
      <c r="M13" s="20">
        <f>E13/I13</f>
        <v>0.49068908544721196</v>
      </c>
      <c r="N13" s="21">
        <f t="shared" si="3"/>
        <v>0.51187288046395285</v>
      </c>
    </row>
    <row r="14" spans="1:14" s="22" customFormat="1" ht="12.75" x14ac:dyDescent="0.2">
      <c r="A14" s="58" t="s">
        <v>21</v>
      </c>
      <c r="B14" s="59">
        <v>14201</v>
      </c>
      <c r="C14" s="15">
        <v>682694.96</v>
      </c>
      <c r="D14" s="16">
        <v>505445.22</v>
      </c>
      <c r="E14" s="34"/>
      <c r="F14" s="17">
        <f t="shared" si="0"/>
        <v>1188140.18</v>
      </c>
      <c r="G14" s="15">
        <v>2387551.85</v>
      </c>
      <c r="H14" s="16">
        <v>116508.27</v>
      </c>
      <c r="I14" s="56"/>
      <c r="J14" s="17">
        <f t="shared" si="5"/>
        <v>2504060.12</v>
      </c>
      <c r="K14" s="19">
        <f t="shared" si="2"/>
        <v>0.28593932316066767</v>
      </c>
      <c r="L14" s="20">
        <f>D14/H14</f>
        <v>4.3382776175459474</v>
      </c>
      <c r="M14" s="20"/>
      <c r="N14" s="21">
        <f t="shared" si="3"/>
        <v>0.47448548479738573</v>
      </c>
    </row>
    <row r="15" spans="1:14" s="22" customFormat="1" ht="12.75" x14ac:dyDescent="0.2">
      <c r="A15" s="60" t="s">
        <v>15</v>
      </c>
      <c r="B15" s="59">
        <v>52201</v>
      </c>
      <c r="C15" s="15">
        <v>498064.42</v>
      </c>
      <c r="D15" s="34"/>
      <c r="E15" s="16">
        <v>476588.27</v>
      </c>
      <c r="F15" s="17">
        <f t="shared" si="0"/>
        <v>974652.69</v>
      </c>
      <c r="G15" s="15">
        <v>776524.62</v>
      </c>
      <c r="H15" s="55"/>
      <c r="I15" s="16">
        <v>1050493.22</v>
      </c>
      <c r="J15" s="17">
        <f t="shared" si="5"/>
        <v>1827017.8399999999</v>
      </c>
      <c r="K15" s="19">
        <f t="shared" si="2"/>
        <v>0.64140196868452148</v>
      </c>
      <c r="L15" s="20"/>
      <c r="M15" s="20">
        <f>E15/I15</f>
        <v>0.45368048163128555</v>
      </c>
      <c r="N15" s="21">
        <f t="shared" si="3"/>
        <v>0.53346643292766094</v>
      </c>
    </row>
    <row r="16" spans="1:14" s="22" customFormat="1" ht="12.75" x14ac:dyDescent="0.2">
      <c r="A16" s="60" t="s">
        <v>16</v>
      </c>
      <c r="B16" s="59">
        <v>62201</v>
      </c>
      <c r="C16" s="15">
        <v>458248.11</v>
      </c>
      <c r="D16" s="34"/>
      <c r="E16" s="34"/>
      <c r="F16" s="17">
        <f t="shared" si="0"/>
        <v>458248.11</v>
      </c>
      <c r="G16" s="15">
        <v>901825.82</v>
      </c>
      <c r="H16" s="55"/>
      <c r="I16" s="34"/>
      <c r="J16" s="17">
        <f t="shared" si="5"/>
        <v>901825.82</v>
      </c>
      <c r="K16" s="19">
        <f t="shared" si="2"/>
        <v>0.50813372143192792</v>
      </c>
      <c r="L16" s="20"/>
      <c r="M16" s="20"/>
      <c r="N16" s="21">
        <f t="shared" si="3"/>
        <v>0.50813372143192792</v>
      </c>
    </row>
    <row r="17" spans="1:14" s="22" customFormat="1" ht="12.75" x14ac:dyDescent="0.2">
      <c r="A17" s="58" t="s">
        <v>17</v>
      </c>
      <c r="B17" s="59">
        <v>39201</v>
      </c>
      <c r="C17" s="15">
        <v>61873.55</v>
      </c>
      <c r="D17" s="34"/>
      <c r="E17" s="34"/>
      <c r="F17" s="17">
        <f t="shared" si="0"/>
        <v>61873.55</v>
      </c>
      <c r="G17" s="15">
        <v>496882.06</v>
      </c>
      <c r="H17" s="55"/>
      <c r="I17" s="34"/>
      <c r="J17" s="17">
        <f t="shared" si="5"/>
        <v>496882.06</v>
      </c>
      <c r="K17" s="19">
        <f t="shared" si="2"/>
        <v>0.12452361431604111</v>
      </c>
      <c r="L17" s="20"/>
      <c r="M17" s="20"/>
      <c r="N17" s="21">
        <f t="shared" si="3"/>
        <v>0.12452361431604111</v>
      </c>
    </row>
    <row r="18" spans="1:14" s="22" customFormat="1" ht="12.75" x14ac:dyDescent="0.2">
      <c r="A18" s="60" t="s">
        <v>18</v>
      </c>
      <c r="B18" s="59">
        <v>4201</v>
      </c>
      <c r="C18" s="15">
        <v>737807.47</v>
      </c>
      <c r="D18" s="34"/>
      <c r="E18" s="34"/>
      <c r="F18" s="17">
        <f t="shared" si="0"/>
        <v>737807.47</v>
      </c>
      <c r="G18" s="15">
        <v>2134674.98</v>
      </c>
      <c r="H18" s="55"/>
      <c r="I18" s="34"/>
      <c r="J18" s="17">
        <f t="shared" si="5"/>
        <v>2134674.98</v>
      </c>
      <c r="K18" s="19">
        <f t="shared" si="2"/>
        <v>0.34562988600728339</v>
      </c>
      <c r="L18" s="20"/>
      <c r="M18" s="20"/>
      <c r="N18" s="21">
        <f t="shared" si="3"/>
        <v>0.34562988600728339</v>
      </c>
    </row>
    <row r="19" spans="1:14" s="22" customFormat="1" ht="12.75" x14ac:dyDescent="0.2">
      <c r="A19" s="60" t="s">
        <v>19</v>
      </c>
      <c r="B19" s="59">
        <v>61201</v>
      </c>
      <c r="C19" s="15">
        <v>1127827.8600000001</v>
      </c>
      <c r="D19" s="34"/>
      <c r="E19" s="34"/>
      <c r="F19" s="17">
        <f t="shared" si="0"/>
        <v>1127827.8600000001</v>
      </c>
      <c r="G19" s="15">
        <v>2444747.15</v>
      </c>
      <c r="H19" s="55"/>
      <c r="I19" s="34"/>
      <c r="J19" s="17">
        <f t="shared" si="5"/>
        <v>2444747.15</v>
      </c>
      <c r="K19" s="19">
        <f t="shared" si="2"/>
        <v>0.46132699653622672</v>
      </c>
      <c r="L19" s="20"/>
      <c r="M19" s="20"/>
      <c r="N19" s="21">
        <f t="shared" si="3"/>
        <v>0.46132699653622672</v>
      </c>
    </row>
    <row r="20" spans="1:14" s="22" customFormat="1" ht="13.5" thickBot="1" x14ac:dyDescent="0.25">
      <c r="A20" s="61" t="s">
        <v>20</v>
      </c>
      <c r="B20" s="62">
        <v>37201</v>
      </c>
      <c r="C20" s="27">
        <v>647498.41</v>
      </c>
      <c r="D20" s="35"/>
      <c r="E20" s="35"/>
      <c r="F20" s="29">
        <f t="shared" si="0"/>
        <v>647498.41</v>
      </c>
      <c r="G20" s="27">
        <v>1811417.31</v>
      </c>
      <c r="H20" s="57"/>
      <c r="I20" s="35"/>
      <c r="J20" s="29">
        <f t="shared" si="5"/>
        <v>1811417.31</v>
      </c>
      <c r="K20" s="31">
        <f t="shared" si="2"/>
        <v>0.35745402587546216</v>
      </c>
      <c r="L20" s="32"/>
      <c r="M20" s="32"/>
      <c r="N20" s="33">
        <f t="shared" si="3"/>
        <v>0.35745402587546216</v>
      </c>
    </row>
    <row r="21" spans="1:14" s="10" customFormat="1" ht="15.75" x14ac:dyDescent="0.25">
      <c r="A21" s="49">
        <v>2024</v>
      </c>
      <c r="B21" s="48"/>
      <c r="C21" s="50" t="s">
        <v>1</v>
      </c>
      <c r="D21" s="51"/>
      <c r="E21" s="51"/>
      <c r="F21" s="54"/>
      <c r="G21" s="52" t="s">
        <v>2</v>
      </c>
      <c r="H21" s="53"/>
      <c r="I21" s="53"/>
      <c r="J21" s="54"/>
      <c r="K21" s="52" t="s">
        <v>3</v>
      </c>
      <c r="L21" s="53"/>
      <c r="M21" s="53"/>
      <c r="N21" s="54"/>
    </row>
    <row r="22" spans="1:14" ht="38.25" x14ac:dyDescent="0.2">
      <c r="A22" s="40" t="s">
        <v>5</v>
      </c>
      <c r="B22" s="39" t="s">
        <v>0</v>
      </c>
      <c r="C22" s="41" t="s">
        <v>6</v>
      </c>
      <c r="D22" s="42" t="s">
        <v>22</v>
      </c>
      <c r="E22" s="43" t="s">
        <v>27</v>
      </c>
      <c r="F22" s="44" t="s">
        <v>4</v>
      </c>
      <c r="G22" s="41" t="s">
        <v>6</v>
      </c>
      <c r="H22" s="42" t="s">
        <v>22</v>
      </c>
      <c r="I22" s="43" t="s">
        <v>27</v>
      </c>
      <c r="J22" s="45" t="s">
        <v>4</v>
      </c>
      <c r="K22" s="41" t="s">
        <v>6</v>
      </c>
      <c r="L22" s="42" t="s">
        <v>22</v>
      </c>
      <c r="M22" s="43" t="s">
        <v>27</v>
      </c>
      <c r="N22" s="63" t="s">
        <v>4</v>
      </c>
    </row>
    <row r="23" spans="1:14" s="22" customFormat="1" ht="12.75" x14ac:dyDescent="0.2">
      <c r="A23" s="14" t="s">
        <v>7</v>
      </c>
      <c r="B23" s="13">
        <v>40201</v>
      </c>
      <c r="C23" s="15">
        <v>8281303.6900000004</v>
      </c>
      <c r="D23" s="15"/>
      <c r="E23" s="15"/>
      <c r="F23" s="17">
        <f t="shared" ref="F23:F29" si="6">SUM(C23:E23)</f>
        <v>8281303.6900000004</v>
      </c>
      <c r="G23" s="15">
        <v>37850271.390000001</v>
      </c>
      <c r="H23" s="15"/>
      <c r="I23" s="15"/>
      <c r="J23" s="17">
        <f t="shared" ref="J23:J24" si="7">SUM(G23:I23)</f>
        <v>37850271.390000001</v>
      </c>
      <c r="K23" s="19">
        <f t="shared" ref="K23:K25" si="8">C23/G23</f>
        <v>0.21879113110369697</v>
      </c>
      <c r="L23" s="20"/>
      <c r="M23" s="20"/>
      <c r="N23" s="21">
        <f t="shared" ref="N23:N37" si="9">F23/J23</f>
        <v>0.21879113110369697</v>
      </c>
    </row>
    <row r="24" spans="1:14" s="22" customFormat="1" ht="12.75" x14ac:dyDescent="0.2">
      <c r="A24" s="14" t="s">
        <v>24</v>
      </c>
      <c r="B24" s="13">
        <v>11202</v>
      </c>
      <c r="C24" s="15">
        <v>1919058.73</v>
      </c>
      <c r="D24" s="15"/>
      <c r="E24" s="15">
        <v>388126.31</v>
      </c>
      <c r="F24" s="17">
        <f t="shared" si="6"/>
        <v>2307185.04</v>
      </c>
      <c r="G24" s="15">
        <v>1314723.24</v>
      </c>
      <c r="H24" s="15"/>
      <c r="I24" s="15">
        <v>3110570.84</v>
      </c>
      <c r="J24" s="17">
        <f t="shared" si="7"/>
        <v>4425294.08</v>
      </c>
      <c r="K24" s="19">
        <f t="shared" si="8"/>
        <v>1.4596674582248961</v>
      </c>
      <c r="L24" s="20"/>
      <c r="M24" s="20">
        <f>E24/I24</f>
        <v>0.12477655387523662</v>
      </c>
      <c r="N24" s="21">
        <f t="shared" si="9"/>
        <v>0.52136310000893771</v>
      </c>
    </row>
    <row r="25" spans="1:14" s="22" customFormat="1" ht="12.75" x14ac:dyDescent="0.2">
      <c r="A25" s="23" t="s">
        <v>8</v>
      </c>
      <c r="B25" s="13">
        <v>60201</v>
      </c>
      <c r="C25" s="15">
        <v>7870.78</v>
      </c>
      <c r="D25" s="15"/>
      <c r="E25" s="15">
        <v>832883.12</v>
      </c>
      <c r="F25" s="17">
        <f t="shared" si="6"/>
        <v>840753.9</v>
      </c>
      <c r="G25" s="15">
        <v>9114.5</v>
      </c>
      <c r="H25" s="15"/>
      <c r="I25" s="15">
        <v>1594388.07</v>
      </c>
      <c r="J25" s="17">
        <f>SUM(G25:I25)</f>
        <v>1603502.57</v>
      </c>
      <c r="K25" s="19">
        <f t="shared" si="8"/>
        <v>0.8635449009819518</v>
      </c>
      <c r="L25" s="20"/>
      <c r="M25" s="20">
        <f>E25/I25</f>
        <v>0.52238418969103295</v>
      </c>
      <c r="N25" s="21">
        <f t="shared" si="9"/>
        <v>0.52432338789453892</v>
      </c>
    </row>
    <row r="26" spans="1:14" s="22" customFormat="1" ht="12.75" x14ac:dyDescent="0.2">
      <c r="A26" s="14" t="s">
        <v>9</v>
      </c>
      <c r="B26" s="13">
        <v>49203</v>
      </c>
      <c r="C26" s="15">
        <v>2068439.03</v>
      </c>
      <c r="D26" s="15"/>
      <c r="E26" s="15"/>
      <c r="F26" s="17">
        <f t="shared" si="6"/>
        <v>2068439.03</v>
      </c>
      <c r="G26" s="15">
        <v>9278464.1999999993</v>
      </c>
      <c r="H26" s="15"/>
      <c r="I26" s="15"/>
      <c r="J26" s="17">
        <f t="shared" ref="J26:J28" si="10">SUM(G26:I26)</f>
        <v>9278464.1999999993</v>
      </c>
      <c r="K26" s="19">
        <f t="shared" ref="K26:K30" si="11">C26/G26</f>
        <v>0.22292903064711941</v>
      </c>
      <c r="L26" s="20"/>
      <c r="M26" s="20"/>
      <c r="N26" s="21">
        <f t="shared" si="9"/>
        <v>0.22292903064711941</v>
      </c>
    </row>
    <row r="27" spans="1:14" s="22" customFormat="1" ht="12.75" x14ac:dyDescent="0.2">
      <c r="A27" s="14" t="s">
        <v>11</v>
      </c>
      <c r="B27" s="13">
        <v>17202</v>
      </c>
      <c r="C27" s="15">
        <v>10014.09</v>
      </c>
      <c r="D27" s="15"/>
      <c r="E27" s="15"/>
      <c r="F27" s="17">
        <f t="shared" si="6"/>
        <v>10014.09</v>
      </c>
      <c r="G27" s="15">
        <v>705075.34</v>
      </c>
      <c r="H27" s="15"/>
      <c r="I27" s="15"/>
      <c r="J27" s="17">
        <f t="shared" si="10"/>
        <v>705075.34</v>
      </c>
      <c r="K27" s="19">
        <f t="shared" si="11"/>
        <v>1.4202865186009769E-2</v>
      </c>
      <c r="L27" s="20"/>
      <c r="M27" s="20"/>
      <c r="N27" s="21">
        <f t="shared" si="9"/>
        <v>1.4202865186009769E-2</v>
      </c>
    </row>
    <row r="28" spans="1:14" s="22" customFormat="1" ht="12.75" x14ac:dyDescent="0.2">
      <c r="A28" s="14" t="s">
        <v>12</v>
      </c>
      <c r="B28" s="13">
        <v>11201</v>
      </c>
      <c r="C28" s="15">
        <v>1598420.75</v>
      </c>
      <c r="D28" s="15"/>
      <c r="E28" s="15"/>
      <c r="F28" s="17">
        <f t="shared" si="6"/>
        <v>1598420.75</v>
      </c>
      <c r="G28" s="15">
        <v>28897.25</v>
      </c>
      <c r="H28" s="15"/>
      <c r="I28" s="15"/>
      <c r="J28" s="17">
        <f t="shared" si="10"/>
        <v>28897.25</v>
      </c>
      <c r="K28" s="19">
        <f t="shared" si="11"/>
        <v>55.313939907776692</v>
      </c>
      <c r="L28" s="20"/>
      <c r="M28" s="20"/>
      <c r="N28" s="21">
        <f t="shared" si="9"/>
        <v>55.313939907776692</v>
      </c>
    </row>
    <row r="29" spans="1:14" s="22" customFormat="1" ht="12.75" x14ac:dyDescent="0.2">
      <c r="A29" s="23" t="s">
        <v>13</v>
      </c>
      <c r="B29" s="13">
        <v>28201</v>
      </c>
      <c r="C29" s="15">
        <v>190826.23999999999</v>
      </c>
      <c r="D29" s="15"/>
      <c r="E29" s="15">
        <v>1183168.3799999999</v>
      </c>
      <c r="F29" s="17">
        <f t="shared" si="6"/>
        <v>1373994.6199999999</v>
      </c>
      <c r="G29" s="15">
        <v>274672.37</v>
      </c>
      <c r="H29" s="15"/>
      <c r="I29" s="15">
        <v>5115712.1100000003</v>
      </c>
      <c r="J29" s="17">
        <f>SUM(G29:I29)</f>
        <v>5390384.4800000004</v>
      </c>
      <c r="K29" s="19">
        <f t="shared" si="11"/>
        <v>0.69474130215572827</v>
      </c>
      <c r="L29" s="20"/>
      <c r="M29" s="20">
        <f>E29/I29</f>
        <v>0.23128126731118961</v>
      </c>
      <c r="N29" s="21">
        <f t="shared" si="9"/>
        <v>0.25489733155361116</v>
      </c>
    </row>
    <row r="30" spans="1:14" s="22" customFormat="1" ht="12.75" x14ac:dyDescent="0.2">
      <c r="A30" s="23" t="s">
        <v>14</v>
      </c>
      <c r="B30" s="13">
        <v>6201</v>
      </c>
      <c r="C30" s="15">
        <v>4925.1000000000004</v>
      </c>
      <c r="D30" s="15"/>
      <c r="E30" s="15">
        <v>443570.32</v>
      </c>
      <c r="F30" s="17">
        <f>SUM(C30:E30)</f>
        <v>448495.42</v>
      </c>
      <c r="G30" s="15">
        <v>12342.45</v>
      </c>
      <c r="H30" s="15"/>
      <c r="I30" s="15">
        <v>1018923.51</v>
      </c>
      <c r="J30" s="17">
        <f t="shared" ref="J30:J37" si="12">SUM(G30:I30)</f>
        <v>1031265.96</v>
      </c>
      <c r="K30" s="19">
        <f t="shared" si="11"/>
        <v>0.39903746824982073</v>
      </c>
      <c r="L30" s="20"/>
      <c r="M30" s="20">
        <f>E30/I30</f>
        <v>0.43533230477722512</v>
      </c>
      <c r="N30" s="21">
        <f t="shared" si="9"/>
        <v>0.43489791905862962</v>
      </c>
    </row>
    <row r="31" spans="1:14" s="22" customFormat="1" ht="12.75" x14ac:dyDescent="0.2">
      <c r="A31" s="14" t="s">
        <v>21</v>
      </c>
      <c r="B31" s="13">
        <v>14201</v>
      </c>
      <c r="C31" s="15">
        <v>663730.92000000004</v>
      </c>
      <c r="D31" s="15">
        <v>475663.04</v>
      </c>
      <c r="E31" s="15"/>
      <c r="F31" s="17">
        <f t="shared" ref="F31:F37" si="13">SUM(C31:E31)</f>
        <v>1139393.96</v>
      </c>
      <c r="G31" s="15">
        <v>1336074.8</v>
      </c>
      <c r="H31" s="15">
        <v>128789.27</v>
      </c>
      <c r="I31" s="15"/>
      <c r="J31" s="17">
        <f t="shared" si="12"/>
        <v>1464864.07</v>
      </c>
      <c r="K31" s="19">
        <f t="shared" ref="K31:K37" si="14">C30/G31</f>
        <v>3.6862457101952675E-3</v>
      </c>
      <c r="L31" s="20">
        <f>D31/H31</f>
        <v>3.6933437079036162</v>
      </c>
      <c r="M31" s="20"/>
      <c r="N31" s="21">
        <f t="shared" si="9"/>
        <v>0.77781548700283154</v>
      </c>
    </row>
    <row r="32" spans="1:14" s="22" customFormat="1" ht="12.75" x14ac:dyDescent="0.2">
      <c r="A32" s="23" t="s">
        <v>15</v>
      </c>
      <c r="B32" s="13">
        <v>52201</v>
      </c>
      <c r="C32" s="15">
        <v>566735.26</v>
      </c>
      <c r="D32" s="15"/>
      <c r="E32" s="15">
        <v>440244.36</v>
      </c>
      <c r="F32" s="17">
        <f t="shared" si="13"/>
        <v>1006979.62</v>
      </c>
      <c r="G32" s="15">
        <v>837196.41</v>
      </c>
      <c r="H32" s="15"/>
      <c r="I32" s="15">
        <v>1073685.1599999999</v>
      </c>
      <c r="J32" s="17">
        <f t="shared" si="12"/>
        <v>1910881.5699999998</v>
      </c>
      <c r="K32" s="19">
        <f t="shared" si="14"/>
        <v>0.79280191848887649</v>
      </c>
      <c r="L32" s="20"/>
      <c r="M32" s="20">
        <f>E32/I32</f>
        <v>0.41003114916853284</v>
      </c>
      <c r="N32" s="21">
        <f t="shared" si="9"/>
        <v>0.52697123453862194</v>
      </c>
    </row>
    <row r="33" spans="1:14" s="22" customFormat="1" ht="12.75" x14ac:dyDescent="0.2">
      <c r="A33" s="23" t="s">
        <v>16</v>
      </c>
      <c r="B33" s="13">
        <v>62201</v>
      </c>
      <c r="C33" s="15">
        <v>512179.76</v>
      </c>
      <c r="D33" s="15"/>
      <c r="E33" s="15"/>
      <c r="F33" s="17">
        <f t="shared" si="13"/>
        <v>512179.76</v>
      </c>
      <c r="G33" s="15">
        <v>884717.51</v>
      </c>
      <c r="H33" s="15"/>
      <c r="I33" s="15"/>
      <c r="J33" s="17">
        <f t="shared" si="12"/>
        <v>884717.51</v>
      </c>
      <c r="K33" s="19">
        <f t="shared" si="14"/>
        <v>0.640583297599705</v>
      </c>
      <c r="L33" s="20"/>
      <c r="M33" s="20"/>
      <c r="N33" s="21">
        <f t="shared" si="9"/>
        <v>0.57891898172106937</v>
      </c>
    </row>
    <row r="34" spans="1:14" s="22" customFormat="1" ht="12.75" x14ac:dyDescent="0.2">
      <c r="A34" s="14" t="s">
        <v>17</v>
      </c>
      <c r="B34" s="13">
        <v>39201</v>
      </c>
      <c r="C34" s="15">
        <v>61770.55</v>
      </c>
      <c r="D34" s="15"/>
      <c r="E34" s="15"/>
      <c r="F34" s="17">
        <f t="shared" si="13"/>
        <v>61770.55</v>
      </c>
      <c r="G34" s="15">
        <v>488110.67</v>
      </c>
      <c r="H34" s="15"/>
      <c r="I34" s="15"/>
      <c r="J34" s="17">
        <f t="shared" si="12"/>
        <v>488110.67</v>
      </c>
      <c r="K34" s="19">
        <f t="shared" si="14"/>
        <v>1.0493107229145391</v>
      </c>
      <c r="L34" s="20"/>
      <c r="M34" s="20"/>
      <c r="N34" s="21">
        <f t="shared" si="9"/>
        <v>0.12655029647272412</v>
      </c>
    </row>
    <row r="35" spans="1:14" s="22" customFormat="1" ht="12.75" x14ac:dyDescent="0.2">
      <c r="A35" s="23" t="s">
        <v>18</v>
      </c>
      <c r="B35" s="13">
        <v>4201</v>
      </c>
      <c r="C35" s="15">
        <v>908371.97</v>
      </c>
      <c r="D35" s="15"/>
      <c r="E35" s="15"/>
      <c r="F35" s="17">
        <f t="shared" si="13"/>
        <v>908371.97</v>
      </c>
      <c r="G35" s="15">
        <v>1952578.99</v>
      </c>
      <c r="H35" s="15"/>
      <c r="I35" s="15"/>
      <c r="J35" s="17">
        <f t="shared" si="12"/>
        <v>1952578.99</v>
      </c>
      <c r="K35" s="19">
        <f t="shared" si="14"/>
        <v>3.1635365491666997E-2</v>
      </c>
      <c r="L35" s="20"/>
      <c r="M35" s="20"/>
      <c r="N35" s="21">
        <f t="shared" si="9"/>
        <v>0.46521650322581826</v>
      </c>
    </row>
    <row r="36" spans="1:14" s="22" customFormat="1" ht="12.75" x14ac:dyDescent="0.2">
      <c r="A36" s="23" t="s">
        <v>19</v>
      </c>
      <c r="B36" s="13">
        <v>61201</v>
      </c>
      <c r="C36" s="15">
        <v>989531.6</v>
      </c>
      <c r="D36" s="15"/>
      <c r="E36" s="15"/>
      <c r="F36" s="17">
        <f t="shared" si="13"/>
        <v>989531.6</v>
      </c>
      <c r="G36" s="15">
        <v>2459269.7999999998</v>
      </c>
      <c r="H36" s="15"/>
      <c r="I36" s="15"/>
      <c r="J36" s="17">
        <f t="shared" si="12"/>
        <v>2459269.7999999998</v>
      </c>
      <c r="K36" s="19">
        <f t="shared" si="14"/>
        <v>0.3693665371729446</v>
      </c>
      <c r="L36" s="20"/>
      <c r="M36" s="20"/>
      <c r="N36" s="21">
        <f t="shared" si="9"/>
        <v>0.40236805250078705</v>
      </c>
    </row>
    <row r="37" spans="1:14" s="22" customFormat="1" ht="13.5" thickBot="1" x14ac:dyDescent="0.25">
      <c r="A37" s="23" t="s">
        <v>20</v>
      </c>
      <c r="B37" s="13">
        <v>37201</v>
      </c>
      <c r="C37" s="15">
        <v>663618.21</v>
      </c>
      <c r="D37" s="15"/>
      <c r="E37" s="15"/>
      <c r="F37" s="17">
        <f t="shared" si="13"/>
        <v>663618.21</v>
      </c>
      <c r="G37" s="15">
        <v>1093931.33</v>
      </c>
      <c r="H37" s="15"/>
      <c r="I37" s="15"/>
      <c r="J37" s="17">
        <f t="shared" si="12"/>
        <v>1093931.33</v>
      </c>
      <c r="K37" s="19">
        <f t="shared" si="14"/>
        <v>0.90456464026859884</v>
      </c>
      <c r="L37" s="20"/>
      <c r="M37" s="20"/>
      <c r="N37" s="21">
        <f t="shared" si="9"/>
        <v>0.60663607650765417</v>
      </c>
    </row>
    <row r="38" spans="1:14" s="10" customFormat="1" ht="15.75" x14ac:dyDescent="0.25">
      <c r="A38" s="49">
        <v>2023</v>
      </c>
      <c r="B38" s="48"/>
      <c r="C38" s="50" t="s">
        <v>1</v>
      </c>
      <c r="D38" s="51"/>
      <c r="E38" s="51"/>
      <c r="F38" s="54"/>
      <c r="G38" s="52" t="s">
        <v>2</v>
      </c>
      <c r="H38" s="53"/>
      <c r="I38" s="53"/>
      <c r="J38" s="54"/>
      <c r="K38" s="52" t="s">
        <v>3</v>
      </c>
      <c r="L38" s="53"/>
      <c r="M38" s="53"/>
      <c r="N38" s="54"/>
    </row>
    <row r="39" spans="1:14" ht="38.25" x14ac:dyDescent="0.2">
      <c r="A39" s="40" t="s">
        <v>5</v>
      </c>
      <c r="B39" s="39" t="s">
        <v>0</v>
      </c>
      <c r="C39" s="41" t="s">
        <v>6</v>
      </c>
      <c r="D39" s="42" t="s">
        <v>22</v>
      </c>
      <c r="E39" s="43" t="s">
        <v>23</v>
      </c>
      <c r="F39" s="44" t="s">
        <v>4</v>
      </c>
      <c r="G39" s="41" t="s">
        <v>6</v>
      </c>
      <c r="H39" s="42" t="s">
        <v>22</v>
      </c>
      <c r="I39" s="43" t="s">
        <v>23</v>
      </c>
      <c r="J39" s="45" t="s">
        <v>4</v>
      </c>
      <c r="K39" s="41" t="s">
        <v>6</v>
      </c>
      <c r="L39" s="42" t="s">
        <v>22</v>
      </c>
      <c r="M39" s="43" t="s">
        <v>23</v>
      </c>
      <c r="N39" s="63" t="s">
        <v>4</v>
      </c>
    </row>
    <row r="40" spans="1:14" s="22" customFormat="1" ht="12.75" x14ac:dyDescent="0.2">
      <c r="A40" s="14" t="s">
        <v>7</v>
      </c>
      <c r="B40" s="13">
        <v>40201</v>
      </c>
      <c r="C40" s="15">
        <v>7614089.6500000004</v>
      </c>
      <c r="D40" s="15"/>
      <c r="E40" s="15"/>
      <c r="F40" s="17">
        <f t="shared" ref="F40:F46" si="15">SUM(C40:E40)</f>
        <v>7614089.6500000004</v>
      </c>
      <c r="G40" s="15">
        <v>35497754.130000003</v>
      </c>
      <c r="H40" s="15"/>
      <c r="I40" s="15"/>
      <c r="J40" s="17">
        <f t="shared" ref="J40:J41" si="16">SUM(G40:I40)</f>
        <v>35497754.130000003</v>
      </c>
      <c r="K40" s="19">
        <f t="shared" ref="K40" si="17">C40/G40</f>
        <v>0.21449496838914522</v>
      </c>
      <c r="L40" s="20"/>
      <c r="M40" s="20"/>
      <c r="N40" s="21">
        <f t="shared" ref="N40:N54" si="18">F40/J40</f>
        <v>0.21449496838914522</v>
      </c>
    </row>
    <row r="41" spans="1:14" s="22" customFormat="1" ht="12.75" x14ac:dyDescent="0.2">
      <c r="A41" s="14" t="s">
        <v>24</v>
      </c>
      <c r="B41" s="13">
        <v>11202</v>
      </c>
      <c r="C41" s="15">
        <v>1581096.4</v>
      </c>
      <c r="D41" s="15"/>
      <c r="E41" s="15">
        <v>319086.77</v>
      </c>
      <c r="F41" s="17">
        <f t="shared" si="15"/>
        <v>1900183.17</v>
      </c>
      <c r="G41" s="15">
        <v>1138919.8700000001</v>
      </c>
      <c r="H41" s="15"/>
      <c r="I41" s="15">
        <v>2770574.34</v>
      </c>
      <c r="J41" s="17">
        <f t="shared" si="16"/>
        <v>3909494.21</v>
      </c>
      <c r="K41" s="19" t="b">
        <f>A21=C41/G41</f>
        <v>0</v>
      </c>
      <c r="L41" s="20"/>
      <c r="M41" s="20">
        <f>E41/I41</f>
        <v>0.11516990011536743</v>
      </c>
      <c r="N41" s="21">
        <f t="shared" si="18"/>
        <v>0.48604322399034833</v>
      </c>
    </row>
    <row r="42" spans="1:14" s="22" customFormat="1" ht="12.75" x14ac:dyDescent="0.2">
      <c r="A42" s="23" t="s">
        <v>8</v>
      </c>
      <c r="B42" s="13">
        <v>60201</v>
      </c>
      <c r="C42" s="15">
        <v>7871.28</v>
      </c>
      <c r="D42" s="15"/>
      <c r="E42" s="15">
        <v>935182.98</v>
      </c>
      <c r="F42" s="17">
        <f t="shared" si="15"/>
        <v>943054.26</v>
      </c>
      <c r="G42" s="15">
        <v>0</v>
      </c>
      <c r="H42" s="15"/>
      <c r="I42" s="15">
        <v>1434622.2</v>
      </c>
      <c r="J42" s="17">
        <f>SUM(G42:I42)</f>
        <v>1434622.2</v>
      </c>
      <c r="K42" s="19">
        <v>0</v>
      </c>
      <c r="L42" s="20"/>
      <c r="M42" s="20">
        <f>E42/I42</f>
        <v>0.65186707692101797</v>
      </c>
      <c r="N42" s="21">
        <f t="shared" si="18"/>
        <v>0.65735373396563923</v>
      </c>
    </row>
    <row r="43" spans="1:14" s="22" customFormat="1" ht="12.75" x14ac:dyDescent="0.2">
      <c r="A43" s="14" t="s">
        <v>9</v>
      </c>
      <c r="B43" s="13">
        <v>49203</v>
      </c>
      <c r="C43" s="15">
        <v>1682650.97</v>
      </c>
      <c r="D43" s="15"/>
      <c r="E43" s="15"/>
      <c r="F43" s="17">
        <f t="shared" si="15"/>
        <v>1682650.97</v>
      </c>
      <c r="G43" s="15">
        <v>7480129.9199999999</v>
      </c>
      <c r="H43" s="15"/>
      <c r="I43" s="15"/>
      <c r="J43" s="17">
        <f t="shared" ref="J43:J45" si="19">SUM(G43:I43)</f>
        <v>7480129.9199999999</v>
      </c>
      <c r="K43" s="19">
        <f t="shared" ref="K43:K54" si="20">C43/G43</f>
        <v>0.22494943109223428</v>
      </c>
      <c r="L43" s="20"/>
      <c r="M43" s="20"/>
      <c r="N43" s="21">
        <f t="shared" si="18"/>
        <v>0.22494943109223428</v>
      </c>
    </row>
    <row r="44" spans="1:14" s="22" customFormat="1" ht="12.75" x14ac:dyDescent="0.2">
      <c r="A44" s="14" t="s">
        <v>11</v>
      </c>
      <c r="B44" s="13">
        <v>17202</v>
      </c>
      <c r="C44" s="15">
        <v>11439.93</v>
      </c>
      <c r="D44" s="15"/>
      <c r="E44" s="15"/>
      <c r="F44" s="17">
        <f t="shared" si="15"/>
        <v>11439.93</v>
      </c>
      <c r="G44" s="15">
        <v>567097.64</v>
      </c>
      <c r="H44" s="15"/>
      <c r="I44" s="15"/>
      <c r="J44" s="17">
        <f t="shared" si="19"/>
        <v>567097.64</v>
      </c>
      <c r="K44" s="19">
        <f t="shared" si="20"/>
        <v>2.0172769542825111E-2</v>
      </c>
      <c r="L44" s="20"/>
      <c r="M44" s="20"/>
      <c r="N44" s="21">
        <f t="shared" si="18"/>
        <v>2.0172769542825111E-2</v>
      </c>
    </row>
    <row r="45" spans="1:14" s="22" customFormat="1" ht="12.75" x14ac:dyDescent="0.2">
      <c r="A45" s="14" t="s">
        <v>12</v>
      </c>
      <c r="B45" s="13">
        <v>11201</v>
      </c>
      <c r="C45" s="15">
        <v>1619356.67</v>
      </c>
      <c r="D45" s="15"/>
      <c r="E45" s="15"/>
      <c r="F45" s="17">
        <f t="shared" si="15"/>
        <v>1619356.67</v>
      </c>
      <c r="G45" s="15">
        <v>30977.66</v>
      </c>
      <c r="H45" s="15"/>
      <c r="I45" s="15"/>
      <c r="J45" s="17">
        <f t="shared" si="19"/>
        <v>30977.66</v>
      </c>
      <c r="K45" s="19">
        <f t="shared" si="20"/>
        <v>52.274983649507419</v>
      </c>
      <c r="L45" s="20"/>
      <c r="M45" s="20"/>
      <c r="N45" s="21">
        <f t="shared" si="18"/>
        <v>52.274983649507419</v>
      </c>
    </row>
    <row r="46" spans="1:14" s="22" customFormat="1" ht="12.75" x14ac:dyDescent="0.2">
      <c r="A46" s="23" t="s">
        <v>13</v>
      </c>
      <c r="B46" s="13">
        <v>28201</v>
      </c>
      <c r="C46" s="15">
        <v>183604.05</v>
      </c>
      <c r="D46" s="15"/>
      <c r="E46" s="15">
        <v>1254187.33</v>
      </c>
      <c r="F46" s="17">
        <f t="shared" si="15"/>
        <v>1437791.3800000001</v>
      </c>
      <c r="G46" s="15">
        <v>355633.44</v>
      </c>
      <c r="H46" s="15"/>
      <c r="I46" s="15">
        <v>4631028.82</v>
      </c>
      <c r="J46" s="17">
        <f>SUM(G46:I46)</f>
        <v>4986662.2600000007</v>
      </c>
      <c r="K46" s="19">
        <f t="shared" si="20"/>
        <v>0.51627330095842505</v>
      </c>
      <c r="L46" s="20"/>
      <c r="M46" s="20">
        <f>E46/I46</f>
        <v>0.27082261388302048</v>
      </c>
      <c r="N46" s="21">
        <f t="shared" si="18"/>
        <v>0.2883274031877186</v>
      </c>
    </row>
    <row r="47" spans="1:14" s="22" customFormat="1" ht="12.75" x14ac:dyDescent="0.2">
      <c r="A47" s="23" t="s">
        <v>14</v>
      </c>
      <c r="B47" s="13">
        <v>6201</v>
      </c>
      <c r="C47" s="15">
        <v>5036.71</v>
      </c>
      <c r="D47" s="15"/>
      <c r="E47" s="15">
        <v>393350.46</v>
      </c>
      <c r="F47" s="17">
        <f>SUM(C47:E47)</f>
        <v>398387.17000000004</v>
      </c>
      <c r="G47" s="15">
        <v>9864.8700000000008</v>
      </c>
      <c r="H47" s="15"/>
      <c r="I47" s="15">
        <v>1047944.52</v>
      </c>
      <c r="J47" s="17">
        <f t="shared" ref="J47:J54" si="21">SUM(G47:I47)</f>
        <v>1057809.3900000001</v>
      </c>
      <c r="K47" s="19">
        <f t="shared" si="20"/>
        <v>0.51057033696338616</v>
      </c>
      <c r="L47" s="20"/>
      <c r="M47" s="20">
        <f>E47/I47</f>
        <v>0.37535427925134818</v>
      </c>
      <c r="N47" s="21">
        <f t="shared" si="18"/>
        <v>0.3766152709232426</v>
      </c>
    </row>
    <row r="48" spans="1:14" s="22" customFormat="1" ht="12.75" x14ac:dyDescent="0.2">
      <c r="A48" s="14" t="s">
        <v>21</v>
      </c>
      <c r="B48" s="13">
        <v>14201</v>
      </c>
      <c r="C48" s="15">
        <v>612112.35</v>
      </c>
      <c r="D48" s="15">
        <v>457967.02</v>
      </c>
      <c r="E48" s="15"/>
      <c r="F48" s="17">
        <f t="shared" ref="F48:F54" si="22">SUM(C48:E48)</f>
        <v>1070079.3700000001</v>
      </c>
      <c r="G48" s="15">
        <v>1510551.2</v>
      </c>
      <c r="H48" s="15">
        <v>143423.82</v>
      </c>
      <c r="I48" s="15"/>
      <c r="J48" s="17">
        <f t="shared" si="21"/>
        <v>1653975.02</v>
      </c>
      <c r="K48" s="19">
        <f t="shared" si="20"/>
        <v>0.40522449685915973</v>
      </c>
      <c r="L48" s="20">
        <f>D48/H48</f>
        <v>3.1931029308799612</v>
      </c>
      <c r="M48" s="20"/>
      <c r="N48" s="21">
        <f t="shared" si="18"/>
        <v>0.64697432371137031</v>
      </c>
    </row>
    <row r="49" spans="1:14" s="22" customFormat="1" ht="12.75" x14ac:dyDescent="0.2">
      <c r="A49" s="23" t="s">
        <v>15</v>
      </c>
      <c r="B49" s="13">
        <v>52201</v>
      </c>
      <c r="C49" s="15">
        <v>672426.08</v>
      </c>
      <c r="D49" s="15"/>
      <c r="E49" s="15">
        <v>425483.43</v>
      </c>
      <c r="F49" s="17">
        <f t="shared" si="22"/>
        <v>1097909.51</v>
      </c>
      <c r="G49" s="15">
        <v>934119.97</v>
      </c>
      <c r="H49" s="15"/>
      <c r="I49" s="15">
        <v>1017015.23</v>
      </c>
      <c r="J49" s="17">
        <f t="shared" si="21"/>
        <v>1951135.2</v>
      </c>
      <c r="K49" s="19">
        <f t="shared" si="20"/>
        <v>0.71984980687223721</v>
      </c>
      <c r="L49" s="20"/>
      <c r="M49" s="20">
        <f>E49/I49</f>
        <v>0.41836485575540494</v>
      </c>
      <c r="N49" s="21">
        <f t="shared" si="18"/>
        <v>0.56270293826896267</v>
      </c>
    </row>
    <row r="50" spans="1:14" s="22" customFormat="1" ht="12.75" x14ac:dyDescent="0.2">
      <c r="A50" s="23" t="s">
        <v>16</v>
      </c>
      <c r="B50" s="13">
        <v>62201</v>
      </c>
      <c r="C50" s="15">
        <v>549941.91</v>
      </c>
      <c r="D50" s="15"/>
      <c r="E50" s="15"/>
      <c r="F50" s="17">
        <f t="shared" si="22"/>
        <v>549941.91</v>
      </c>
      <c r="G50" s="15">
        <v>913787.64</v>
      </c>
      <c r="H50" s="15"/>
      <c r="I50" s="15"/>
      <c r="J50" s="17">
        <f t="shared" si="21"/>
        <v>913787.64</v>
      </c>
      <c r="K50" s="19">
        <f t="shared" si="20"/>
        <v>0.60182682050722425</v>
      </c>
      <c r="L50" s="20"/>
      <c r="M50" s="20"/>
      <c r="N50" s="21">
        <f t="shared" si="18"/>
        <v>0.60182682050722425</v>
      </c>
    </row>
    <row r="51" spans="1:14" s="22" customFormat="1" ht="12.75" x14ac:dyDescent="0.2">
      <c r="A51" s="14" t="s">
        <v>17</v>
      </c>
      <c r="B51" s="13">
        <v>39201</v>
      </c>
      <c r="C51" s="15">
        <v>61725.55</v>
      </c>
      <c r="D51" s="15"/>
      <c r="E51" s="15"/>
      <c r="F51" s="17">
        <f t="shared" si="22"/>
        <v>61725.55</v>
      </c>
      <c r="G51" s="15">
        <v>444082.79</v>
      </c>
      <c r="H51" s="15"/>
      <c r="I51" s="15"/>
      <c r="J51" s="17">
        <f t="shared" si="21"/>
        <v>444082.79</v>
      </c>
      <c r="K51" s="19">
        <f t="shared" si="20"/>
        <v>0.13899559134007425</v>
      </c>
      <c r="L51" s="20"/>
      <c r="M51" s="20"/>
      <c r="N51" s="21">
        <f t="shared" si="18"/>
        <v>0.13899559134007425</v>
      </c>
    </row>
    <row r="52" spans="1:14" s="22" customFormat="1" ht="12.75" x14ac:dyDescent="0.2">
      <c r="A52" s="23" t="s">
        <v>18</v>
      </c>
      <c r="B52" s="13">
        <v>4201</v>
      </c>
      <c r="C52" s="15">
        <v>899034.38</v>
      </c>
      <c r="D52" s="15"/>
      <c r="E52" s="15"/>
      <c r="F52" s="17">
        <f t="shared" si="22"/>
        <v>899034.38</v>
      </c>
      <c r="G52" s="15">
        <v>2508080.9700000002</v>
      </c>
      <c r="H52" s="15"/>
      <c r="I52" s="15"/>
      <c r="J52" s="17">
        <f t="shared" si="21"/>
        <v>2508080.9700000002</v>
      </c>
      <c r="K52" s="19">
        <f t="shared" si="20"/>
        <v>0.35845508608121207</v>
      </c>
      <c r="L52" s="20"/>
      <c r="M52" s="20"/>
      <c r="N52" s="21">
        <f t="shared" si="18"/>
        <v>0.35845508608121207</v>
      </c>
    </row>
    <row r="53" spans="1:14" s="22" customFormat="1" ht="12.75" x14ac:dyDescent="0.2">
      <c r="A53" s="23" t="s">
        <v>19</v>
      </c>
      <c r="B53" s="13">
        <v>61201</v>
      </c>
      <c r="C53" s="15">
        <v>1027437.7</v>
      </c>
      <c r="D53" s="15"/>
      <c r="E53" s="15"/>
      <c r="F53" s="17">
        <f t="shared" si="22"/>
        <v>1027437.7</v>
      </c>
      <c r="G53" s="15">
        <v>2262822.9</v>
      </c>
      <c r="H53" s="15"/>
      <c r="I53" s="15"/>
      <c r="J53" s="17">
        <f t="shared" si="21"/>
        <v>2262822.9</v>
      </c>
      <c r="K53" s="19">
        <f t="shared" si="20"/>
        <v>0.45405130909714586</v>
      </c>
      <c r="L53" s="20"/>
      <c r="M53" s="20"/>
      <c r="N53" s="21">
        <f t="shared" si="18"/>
        <v>0.45405130909714586</v>
      </c>
    </row>
    <row r="54" spans="1:14" s="22" customFormat="1" ht="13.5" thickBot="1" x14ac:dyDescent="0.25">
      <c r="A54" s="23" t="s">
        <v>20</v>
      </c>
      <c r="B54" s="13">
        <v>37201</v>
      </c>
      <c r="C54" s="15">
        <v>763576.38</v>
      </c>
      <c r="D54" s="15"/>
      <c r="E54" s="15"/>
      <c r="F54" s="17">
        <f t="shared" si="22"/>
        <v>763576.38</v>
      </c>
      <c r="G54" s="15">
        <v>1213463.44</v>
      </c>
      <c r="H54" s="15"/>
      <c r="I54" s="15"/>
      <c r="J54" s="17">
        <f t="shared" si="21"/>
        <v>1213463.44</v>
      </c>
      <c r="K54" s="19">
        <f t="shared" si="20"/>
        <v>0.6292537169475827</v>
      </c>
      <c r="L54" s="20"/>
      <c r="M54" s="20"/>
      <c r="N54" s="21">
        <f t="shared" si="18"/>
        <v>0.6292537169475827</v>
      </c>
    </row>
    <row r="55" spans="1:14" s="10" customFormat="1" ht="15.75" x14ac:dyDescent="0.25">
      <c r="A55" s="49">
        <v>2022</v>
      </c>
      <c r="B55" s="48"/>
      <c r="C55" s="50" t="s">
        <v>1</v>
      </c>
      <c r="D55" s="51"/>
      <c r="E55" s="51"/>
      <c r="F55" s="54"/>
      <c r="G55" s="52" t="s">
        <v>2</v>
      </c>
      <c r="H55" s="53"/>
      <c r="I55" s="53"/>
      <c r="J55" s="54"/>
      <c r="K55" s="52" t="s">
        <v>3</v>
      </c>
      <c r="L55" s="53"/>
      <c r="M55" s="53"/>
      <c r="N55" s="54"/>
    </row>
    <row r="56" spans="1:14" ht="38.25" x14ac:dyDescent="0.2">
      <c r="A56" s="40" t="s">
        <v>5</v>
      </c>
      <c r="B56" s="39" t="s">
        <v>0</v>
      </c>
      <c r="C56" s="41" t="s">
        <v>6</v>
      </c>
      <c r="D56" s="42" t="s">
        <v>22</v>
      </c>
      <c r="E56" s="43" t="s">
        <v>23</v>
      </c>
      <c r="F56" s="44" t="s">
        <v>4</v>
      </c>
      <c r="G56" s="41" t="s">
        <v>6</v>
      </c>
      <c r="H56" s="42" t="s">
        <v>22</v>
      </c>
      <c r="I56" s="43" t="s">
        <v>23</v>
      </c>
      <c r="J56" s="45" t="s">
        <v>4</v>
      </c>
      <c r="K56" s="41" t="s">
        <v>6</v>
      </c>
      <c r="L56" s="42" t="s">
        <v>22</v>
      </c>
      <c r="M56" s="43" t="s">
        <v>23</v>
      </c>
      <c r="N56" s="63" t="s">
        <v>4</v>
      </c>
    </row>
    <row r="57" spans="1:14" s="22" customFormat="1" ht="12.75" x14ac:dyDescent="0.2">
      <c r="A57" s="14" t="s">
        <v>7</v>
      </c>
      <c r="B57" s="13">
        <v>40201</v>
      </c>
      <c r="C57" s="15">
        <v>6542256.5199999996</v>
      </c>
      <c r="D57" s="15"/>
      <c r="E57" s="15" t="s">
        <v>26</v>
      </c>
      <c r="F57" s="17">
        <f t="shared" ref="F57:F63" si="23">SUM(C57:E57)</f>
        <v>6542256.5199999996</v>
      </c>
      <c r="G57" s="15">
        <v>32029160.469999999</v>
      </c>
      <c r="H57" s="15"/>
      <c r="I57" s="15" t="s">
        <v>26</v>
      </c>
      <c r="J57" s="17">
        <f t="shared" ref="J57:J58" si="24">SUM(G57:I57)</f>
        <v>32029160.469999999</v>
      </c>
      <c r="K57" s="19">
        <f t="shared" ref="K57:K58" si="25">C57/G57</f>
        <v>0.2042593818881947</v>
      </c>
      <c r="L57" s="20"/>
      <c r="M57" s="20"/>
      <c r="N57" s="21">
        <f t="shared" ref="N57:N71" si="26">F57/J57</f>
        <v>0.2042593818881947</v>
      </c>
    </row>
    <row r="58" spans="1:14" s="22" customFormat="1" ht="12.75" x14ac:dyDescent="0.2">
      <c r="A58" s="14" t="s">
        <v>24</v>
      </c>
      <c r="B58" s="13">
        <v>11202</v>
      </c>
      <c r="C58" s="15">
        <v>1349511.31</v>
      </c>
      <c r="D58" s="15"/>
      <c r="E58" s="15">
        <v>362750.39</v>
      </c>
      <c r="F58" s="17">
        <f t="shared" si="23"/>
        <v>1712261.7000000002</v>
      </c>
      <c r="G58" s="15">
        <v>822631.03</v>
      </c>
      <c r="H58" s="15"/>
      <c r="I58" s="15">
        <v>2427282.62</v>
      </c>
      <c r="J58" s="17">
        <f t="shared" si="24"/>
        <v>3249913.6500000004</v>
      </c>
      <c r="K58" s="19">
        <f t="shared" si="25"/>
        <v>1.6404818938084551</v>
      </c>
      <c r="L58" s="20"/>
      <c r="M58" s="20">
        <f>E58/I58</f>
        <v>0.14944711712227396</v>
      </c>
      <c r="N58" s="21">
        <f t="shared" si="26"/>
        <v>0.52686375221077031</v>
      </c>
    </row>
    <row r="59" spans="1:14" s="22" customFormat="1" ht="12.75" x14ac:dyDescent="0.2">
      <c r="A59" s="23" t="s">
        <v>8</v>
      </c>
      <c r="B59" s="13">
        <v>60201</v>
      </c>
      <c r="C59" s="15">
        <v>7871.28</v>
      </c>
      <c r="D59" s="15"/>
      <c r="E59" s="15">
        <v>949582.95000000007</v>
      </c>
      <c r="F59" s="17">
        <f t="shared" si="23"/>
        <v>957454.2300000001</v>
      </c>
      <c r="G59" s="15">
        <v>0</v>
      </c>
      <c r="H59" s="15"/>
      <c r="I59" s="15">
        <v>1441819.41</v>
      </c>
      <c r="J59" s="17">
        <f>SUM(G59:I59)</f>
        <v>1441819.41</v>
      </c>
      <c r="K59" s="19">
        <v>0</v>
      </c>
      <c r="L59" s="20"/>
      <c r="M59" s="20">
        <f>E59/I59</f>
        <v>0.65860047618584916</v>
      </c>
      <c r="N59" s="21">
        <f t="shared" si="26"/>
        <v>0.66405974517987665</v>
      </c>
    </row>
    <row r="60" spans="1:14" s="22" customFormat="1" ht="12.75" x14ac:dyDescent="0.2">
      <c r="A60" s="14" t="s">
        <v>9</v>
      </c>
      <c r="B60" s="13">
        <v>49203</v>
      </c>
      <c r="C60" s="15">
        <v>1577511.82</v>
      </c>
      <c r="D60" s="15"/>
      <c r="E60" s="15"/>
      <c r="F60" s="17">
        <f t="shared" si="23"/>
        <v>1577511.82</v>
      </c>
      <c r="G60" s="15">
        <v>6196521.1799999997</v>
      </c>
      <c r="H60" s="15"/>
      <c r="I60" s="15"/>
      <c r="J60" s="17">
        <f t="shared" ref="J60:J62" si="27">SUM(G60:I60)</f>
        <v>6196521.1799999997</v>
      </c>
      <c r="K60" s="19">
        <f t="shared" ref="K60:K71" si="28">C60/G60</f>
        <v>0.25458023529260337</v>
      </c>
      <c r="L60" s="20"/>
      <c r="M60" s="20"/>
      <c r="N60" s="21">
        <f t="shared" si="26"/>
        <v>0.25458023529260337</v>
      </c>
    </row>
    <row r="61" spans="1:14" s="22" customFormat="1" ht="12.75" x14ac:dyDescent="0.2">
      <c r="A61" s="14" t="s">
        <v>11</v>
      </c>
      <c r="B61" s="13">
        <v>17202</v>
      </c>
      <c r="C61" s="15">
        <v>19901.57</v>
      </c>
      <c r="D61" s="15"/>
      <c r="E61" s="15"/>
      <c r="F61" s="17">
        <f t="shared" si="23"/>
        <v>19901.57</v>
      </c>
      <c r="G61" s="15">
        <v>520400.83</v>
      </c>
      <c r="H61" s="15"/>
      <c r="I61" s="15"/>
      <c r="J61" s="17">
        <f t="shared" si="27"/>
        <v>520400.83</v>
      </c>
      <c r="K61" s="19">
        <f t="shared" si="28"/>
        <v>3.8242771442159304E-2</v>
      </c>
      <c r="L61" s="20"/>
      <c r="M61" s="20"/>
      <c r="N61" s="21">
        <f t="shared" si="26"/>
        <v>3.8242771442159304E-2</v>
      </c>
    </row>
    <row r="62" spans="1:14" s="22" customFormat="1" ht="12.75" x14ac:dyDescent="0.2">
      <c r="A62" s="14" t="s">
        <v>12</v>
      </c>
      <c r="B62" s="13">
        <v>11201</v>
      </c>
      <c r="C62" s="15">
        <v>1643811.31</v>
      </c>
      <c r="D62" s="15"/>
      <c r="E62" s="15"/>
      <c r="F62" s="17">
        <f t="shared" si="23"/>
        <v>1643811.31</v>
      </c>
      <c r="G62" s="15">
        <v>29602.720000000001</v>
      </c>
      <c r="H62" s="15"/>
      <c r="I62" s="15"/>
      <c r="J62" s="17">
        <f t="shared" si="27"/>
        <v>29602.720000000001</v>
      </c>
      <c r="K62" s="19">
        <f t="shared" si="28"/>
        <v>55.529063207705235</v>
      </c>
      <c r="L62" s="20"/>
      <c r="M62" s="20"/>
      <c r="N62" s="21">
        <f t="shared" si="26"/>
        <v>55.529063207705235</v>
      </c>
    </row>
    <row r="63" spans="1:14" s="22" customFormat="1" ht="12.75" x14ac:dyDescent="0.2">
      <c r="A63" s="23" t="s">
        <v>13</v>
      </c>
      <c r="B63" s="13">
        <v>28201</v>
      </c>
      <c r="C63" s="15">
        <v>234515.11000000002</v>
      </c>
      <c r="D63" s="15"/>
      <c r="E63" s="15">
        <v>1318637.6200000001</v>
      </c>
      <c r="F63" s="17">
        <f t="shared" si="23"/>
        <v>1553152.7300000002</v>
      </c>
      <c r="G63" s="15">
        <v>348932.79</v>
      </c>
      <c r="H63" s="15"/>
      <c r="I63" s="15">
        <v>4339721.43</v>
      </c>
      <c r="J63" s="17">
        <f>SUM(G63:I63)</f>
        <v>4688654.22</v>
      </c>
      <c r="K63" s="19">
        <f t="shared" si="28"/>
        <v>0.67209249666676507</v>
      </c>
      <c r="L63" s="20"/>
      <c r="M63" s="20">
        <f>E63/I63</f>
        <v>0.30385305630089721</v>
      </c>
      <c r="N63" s="21">
        <f t="shared" si="26"/>
        <v>0.33125768229502756</v>
      </c>
    </row>
    <row r="64" spans="1:14" s="22" customFormat="1" ht="12.75" x14ac:dyDescent="0.2">
      <c r="A64" s="23" t="s">
        <v>14</v>
      </c>
      <c r="B64" s="13">
        <v>6201</v>
      </c>
      <c r="C64" s="15">
        <v>6071.74</v>
      </c>
      <c r="D64" s="15"/>
      <c r="E64" s="15">
        <v>412317.38999999996</v>
      </c>
      <c r="F64" s="17">
        <f>SUM(C64:E64)</f>
        <v>418389.12999999995</v>
      </c>
      <c r="G64" s="15">
        <v>12008.46</v>
      </c>
      <c r="H64" s="15"/>
      <c r="I64" s="15">
        <v>1049120.6100000001</v>
      </c>
      <c r="J64" s="17">
        <f t="shared" ref="J64:J71" si="29">SUM(G64:I64)</f>
        <v>1061129.07</v>
      </c>
      <c r="K64" s="19">
        <f t="shared" si="28"/>
        <v>0.50562186991504321</v>
      </c>
      <c r="L64" s="20"/>
      <c r="M64" s="20">
        <f>E64/I64</f>
        <v>0.39301238205586286</v>
      </c>
      <c r="N64" s="21">
        <f t="shared" si="26"/>
        <v>0.3942867477940265</v>
      </c>
    </row>
    <row r="65" spans="1:14" s="22" customFormat="1" ht="12.75" x14ac:dyDescent="0.2">
      <c r="A65" s="14" t="s">
        <v>21</v>
      </c>
      <c r="B65" s="13">
        <v>14201</v>
      </c>
      <c r="C65" s="15">
        <v>549514.13</v>
      </c>
      <c r="D65" s="15">
        <v>462586.48</v>
      </c>
      <c r="E65" s="15" t="s">
        <v>26</v>
      </c>
      <c r="F65" s="17">
        <f t="shared" ref="F65:F71" si="30">SUM(C65:E65)</f>
        <v>1012100.61</v>
      </c>
      <c r="G65" s="15">
        <v>1194489.29</v>
      </c>
      <c r="H65" s="15">
        <v>95516.1</v>
      </c>
      <c r="I65" s="15" t="s">
        <v>26</v>
      </c>
      <c r="J65" s="17">
        <f t="shared" si="29"/>
        <v>1290005.3900000001</v>
      </c>
      <c r="K65" s="19">
        <f t="shared" si="28"/>
        <v>0.46004106909991632</v>
      </c>
      <c r="L65" s="20">
        <f>D65/H65</f>
        <v>4.8430210194930483</v>
      </c>
      <c r="M65" s="20"/>
      <c r="N65" s="21">
        <f t="shared" si="26"/>
        <v>0.78457083811099415</v>
      </c>
    </row>
    <row r="66" spans="1:14" s="22" customFormat="1" ht="12.75" x14ac:dyDescent="0.2">
      <c r="A66" s="23" t="s">
        <v>15</v>
      </c>
      <c r="B66" s="13">
        <v>52201</v>
      </c>
      <c r="C66" s="15">
        <v>724291.44</v>
      </c>
      <c r="D66" s="15"/>
      <c r="E66" s="15">
        <v>435875.65</v>
      </c>
      <c r="F66" s="17">
        <f t="shared" si="30"/>
        <v>1160167.0899999999</v>
      </c>
      <c r="G66" s="15">
        <v>999179.39</v>
      </c>
      <c r="H66" s="15"/>
      <c r="I66" s="15">
        <v>823767.74</v>
      </c>
      <c r="J66" s="17">
        <f t="shared" si="29"/>
        <v>1822947.13</v>
      </c>
      <c r="K66" s="19">
        <f t="shared" si="28"/>
        <v>0.72488628893756502</v>
      </c>
      <c r="L66" s="20"/>
      <c r="M66" s="20">
        <f>E66/I66</f>
        <v>0.52912444714088958</v>
      </c>
      <c r="N66" s="21">
        <f t="shared" si="26"/>
        <v>0.63642388246333836</v>
      </c>
    </row>
    <row r="67" spans="1:14" s="22" customFormat="1" ht="12.75" x14ac:dyDescent="0.2">
      <c r="A67" s="23" t="s">
        <v>16</v>
      </c>
      <c r="B67" s="13">
        <v>62201</v>
      </c>
      <c r="C67" s="15">
        <v>531697.16</v>
      </c>
      <c r="D67" s="15"/>
      <c r="E67" s="15"/>
      <c r="F67" s="17">
        <f t="shared" si="30"/>
        <v>531697.16</v>
      </c>
      <c r="G67" s="15">
        <v>873588.46</v>
      </c>
      <c r="H67" s="15"/>
      <c r="I67" s="15"/>
      <c r="J67" s="17">
        <f t="shared" si="29"/>
        <v>873588.46</v>
      </c>
      <c r="K67" s="19">
        <f t="shared" si="28"/>
        <v>0.60863574136499021</v>
      </c>
      <c r="L67" s="20"/>
      <c r="M67" s="20"/>
      <c r="N67" s="21">
        <f t="shared" si="26"/>
        <v>0.60863574136499021</v>
      </c>
    </row>
    <row r="68" spans="1:14" s="22" customFormat="1" ht="12.75" x14ac:dyDescent="0.2">
      <c r="A68" s="14" t="s">
        <v>17</v>
      </c>
      <c r="B68" s="13">
        <v>39201</v>
      </c>
      <c r="C68" s="15">
        <v>60515.55</v>
      </c>
      <c r="D68" s="15"/>
      <c r="E68" s="15"/>
      <c r="F68" s="17">
        <f t="shared" si="30"/>
        <v>60515.55</v>
      </c>
      <c r="G68" s="15">
        <v>413478.26</v>
      </c>
      <c r="H68" s="15"/>
      <c r="I68" s="15"/>
      <c r="J68" s="17">
        <f t="shared" si="29"/>
        <v>413478.26</v>
      </c>
      <c r="K68" s="19">
        <f t="shared" si="28"/>
        <v>0.14635727160117198</v>
      </c>
      <c r="L68" s="20"/>
      <c r="M68" s="20"/>
      <c r="N68" s="21">
        <f t="shared" si="26"/>
        <v>0.14635727160117198</v>
      </c>
    </row>
    <row r="69" spans="1:14" s="22" customFormat="1" ht="12.75" x14ac:dyDescent="0.2">
      <c r="A69" s="23" t="s">
        <v>18</v>
      </c>
      <c r="B69" s="13">
        <v>4201</v>
      </c>
      <c r="C69" s="15">
        <v>941294.42999999993</v>
      </c>
      <c r="D69" s="15"/>
      <c r="E69" s="15"/>
      <c r="F69" s="17">
        <f t="shared" si="30"/>
        <v>941294.42999999993</v>
      </c>
      <c r="G69" s="15">
        <v>2265956.7999999998</v>
      </c>
      <c r="H69" s="15"/>
      <c r="I69" s="15"/>
      <c r="J69" s="17">
        <f t="shared" si="29"/>
        <v>2265956.7999999998</v>
      </c>
      <c r="K69" s="19">
        <f t="shared" si="28"/>
        <v>0.41540705012558049</v>
      </c>
      <c r="L69" s="20"/>
      <c r="M69" s="20"/>
      <c r="N69" s="21">
        <f t="shared" si="26"/>
        <v>0.41540705012558049</v>
      </c>
    </row>
    <row r="70" spans="1:14" s="22" customFormat="1" ht="12.75" x14ac:dyDescent="0.2">
      <c r="A70" s="23" t="s">
        <v>19</v>
      </c>
      <c r="B70" s="13">
        <v>61201</v>
      </c>
      <c r="C70" s="15">
        <v>913683.02</v>
      </c>
      <c r="D70" s="15"/>
      <c r="E70" s="15"/>
      <c r="F70" s="17">
        <f t="shared" si="30"/>
        <v>913683.02</v>
      </c>
      <c r="G70" s="15">
        <v>2133359.5</v>
      </c>
      <c r="H70" s="15"/>
      <c r="I70" s="15"/>
      <c r="J70" s="17">
        <f t="shared" si="29"/>
        <v>2133359.5</v>
      </c>
      <c r="K70" s="19">
        <f t="shared" si="28"/>
        <v>0.42828366245820265</v>
      </c>
      <c r="L70" s="20"/>
      <c r="M70" s="20"/>
      <c r="N70" s="21">
        <f t="shared" si="26"/>
        <v>0.42828366245820265</v>
      </c>
    </row>
    <row r="71" spans="1:14" s="22" customFormat="1" ht="13.5" thickBot="1" x14ac:dyDescent="0.25">
      <c r="A71" s="23" t="s">
        <v>20</v>
      </c>
      <c r="B71" s="13">
        <v>37201</v>
      </c>
      <c r="C71" s="15">
        <v>752876.15</v>
      </c>
      <c r="D71" s="15"/>
      <c r="E71" s="15"/>
      <c r="F71" s="17">
        <f t="shared" si="30"/>
        <v>752876.15</v>
      </c>
      <c r="G71" s="15">
        <v>1065943.5900000001</v>
      </c>
      <c r="H71" s="15"/>
      <c r="I71" s="15"/>
      <c r="J71" s="17">
        <f t="shared" si="29"/>
        <v>1065943.5900000001</v>
      </c>
      <c r="K71" s="19">
        <f t="shared" si="28"/>
        <v>0.70630018048140797</v>
      </c>
      <c r="L71" s="20"/>
      <c r="M71" s="20"/>
      <c r="N71" s="21">
        <f t="shared" si="26"/>
        <v>0.70630018048140797</v>
      </c>
    </row>
    <row r="72" spans="1:14" s="10" customFormat="1" ht="15.75" x14ac:dyDescent="0.25">
      <c r="A72" s="49">
        <v>2021</v>
      </c>
      <c r="B72" s="48"/>
      <c r="C72" s="50" t="s">
        <v>1</v>
      </c>
      <c r="D72" s="51"/>
      <c r="E72" s="51"/>
      <c r="F72" s="54"/>
      <c r="G72" s="52" t="s">
        <v>2</v>
      </c>
      <c r="H72" s="53"/>
      <c r="I72" s="53"/>
      <c r="J72" s="54"/>
      <c r="K72" s="52" t="s">
        <v>3</v>
      </c>
      <c r="L72" s="53"/>
      <c r="M72" s="53"/>
      <c r="N72" s="54"/>
    </row>
    <row r="73" spans="1:14" ht="38.25" x14ac:dyDescent="0.2">
      <c r="A73" s="40" t="s">
        <v>5</v>
      </c>
      <c r="B73" s="39" t="s">
        <v>0</v>
      </c>
      <c r="C73" s="41" t="s">
        <v>6</v>
      </c>
      <c r="D73" s="42" t="s">
        <v>22</v>
      </c>
      <c r="E73" s="43" t="s">
        <v>23</v>
      </c>
      <c r="F73" s="44" t="s">
        <v>4</v>
      </c>
      <c r="G73" s="41" t="s">
        <v>6</v>
      </c>
      <c r="H73" s="42" t="s">
        <v>22</v>
      </c>
      <c r="I73" s="43" t="s">
        <v>23</v>
      </c>
      <c r="J73" s="45" t="s">
        <v>4</v>
      </c>
      <c r="K73" s="41" t="s">
        <v>6</v>
      </c>
      <c r="L73" s="42" t="s">
        <v>22</v>
      </c>
      <c r="M73" s="43" t="s">
        <v>23</v>
      </c>
      <c r="N73" s="63" t="s">
        <v>4</v>
      </c>
    </row>
    <row r="74" spans="1:14" s="22" customFormat="1" ht="12.75" x14ac:dyDescent="0.2">
      <c r="A74" s="14" t="s">
        <v>7</v>
      </c>
      <c r="B74" s="13">
        <v>40201</v>
      </c>
      <c r="C74" s="15">
        <v>5860851.7699999996</v>
      </c>
      <c r="D74" s="16"/>
      <c r="E74" s="16"/>
      <c r="F74" s="17">
        <f t="shared" ref="F74:F88" si="31">SUM(C74:E74)</f>
        <v>5860851.7699999996</v>
      </c>
      <c r="G74" s="15">
        <v>29824523.489999998</v>
      </c>
      <c r="H74" s="18"/>
      <c r="I74" s="16"/>
      <c r="J74" s="17">
        <f t="shared" ref="J74:J75" si="32">SUM(G74:I74)</f>
        <v>29824523.489999998</v>
      </c>
      <c r="K74" s="19">
        <f t="shared" ref="K74:K88" si="33">C74/G74</f>
        <v>0.19651116209669239</v>
      </c>
      <c r="L74" s="20"/>
      <c r="M74" s="20"/>
      <c r="N74" s="21">
        <f t="shared" ref="N74:N88" si="34">F74/J74</f>
        <v>0.19651116209669239</v>
      </c>
    </row>
    <row r="75" spans="1:14" s="22" customFormat="1" ht="12.75" x14ac:dyDescent="0.2">
      <c r="A75" s="14" t="s">
        <v>24</v>
      </c>
      <c r="B75" s="13">
        <v>11202</v>
      </c>
      <c r="C75" s="15">
        <v>1055638.07</v>
      </c>
      <c r="D75" s="16"/>
      <c r="E75" s="16">
        <v>388635.26</v>
      </c>
      <c r="F75" s="17">
        <f t="shared" si="31"/>
        <v>1444273.33</v>
      </c>
      <c r="G75" s="15">
        <v>606697.12</v>
      </c>
      <c r="H75" s="18"/>
      <c r="I75" s="16">
        <v>2041139.86</v>
      </c>
      <c r="J75" s="17">
        <f t="shared" si="32"/>
        <v>2647836.98</v>
      </c>
      <c r="K75" s="19">
        <f t="shared" si="33"/>
        <v>1.7399754098058025</v>
      </c>
      <c r="L75" s="20"/>
      <c r="M75" s="20">
        <f>E75/I75</f>
        <v>0.19040109284818924</v>
      </c>
      <c r="N75" s="21">
        <f t="shared" si="34"/>
        <v>0.54545402187108971</v>
      </c>
    </row>
    <row r="76" spans="1:14" s="22" customFormat="1" ht="12.75" x14ac:dyDescent="0.2">
      <c r="A76" s="23" t="s">
        <v>8</v>
      </c>
      <c r="B76" s="13">
        <v>60201</v>
      </c>
      <c r="C76" s="15">
        <v>7871.28</v>
      </c>
      <c r="D76" s="16"/>
      <c r="E76" s="16">
        <v>781401.94</v>
      </c>
      <c r="F76" s="17">
        <f t="shared" si="31"/>
        <v>789273.22</v>
      </c>
      <c r="G76" s="15">
        <v>0</v>
      </c>
      <c r="H76" s="18"/>
      <c r="I76" s="16">
        <v>1336332.45</v>
      </c>
      <c r="J76" s="17">
        <f>SUM(G76:I76)</f>
        <v>1336332.45</v>
      </c>
      <c r="K76" s="19">
        <v>0</v>
      </c>
      <c r="L76" s="20"/>
      <c r="M76" s="20">
        <f>E76/I76</f>
        <v>0.58473618596929222</v>
      </c>
      <c r="N76" s="21">
        <f t="shared" si="34"/>
        <v>0.59062639689696972</v>
      </c>
    </row>
    <row r="77" spans="1:14" s="22" customFormat="1" ht="12.75" x14ac:dyDescent="0.2">
      <c r="A77" s="14" t="s">
        <v>9</v>
      </c>
      <c r="B77" s="13">
        <v>49203</v>
      </c>
      <c r="C77" s="15">
        <v>2360912.0699999998</v>
      </c>
      <c r="D77" s="16"/>
      <c r="E77" s="16"/>
      <c r="F77" s="17">
        <f t="shared" si="31"/>
        <v>2360912.0699999998</v>
      </c>
      <c r="G77" s="15">
        <v>5067731.08</v>
      </c>
      <c r="H77" s="18"/>
      <c r="I77" s="16"/>
      <c r="J77" s="17">
        <f t="shared" ref="J77:J79" si="35">SUM(G77:I77)</f>
        <v>5067731.08</v>
      </c>
      <c r="K77" s="19">
        <f t="shared" si="33"/>
        <v>0.46587161645522829</v>
      </c>
      <c r="L77" s="20"/>
      <c r="M77" s="20"/>
      <c r="N77" s="21">
        <f t="shared" si="34"/>
        <v>0.46587161645522829</v>
      </c>
    </row>
    <row r="78" spans="1:14" s="22" customFormat="1" ht="12.75" x14ac:dyDescent="0.2">
      <c r="A78" s="14" t="s">
        <v>11</v>
      </c>
      <c r="B78" s="13">
        <v>17202</v>
      </c>
      <c r="C78" s="15">
        <v>15302.4</v>
      </c>
      <c r="D78" s="16"/>
      <c r="E78" s="16"/>
      <c r="F78" s="17">
        <f t="shared" si="31"/>
        <v>15302.4</v>
      </c>
      <c r="G78" s="15">
        <v>523805.33</v>
      </c>
      <c r="H78" s="18"/>
      <c r="I78" s="16"/>
      <c r="J78" s="17">
        <f t="shared" si="35"/>
        <v>523805.33</v>
      </c>
      <c r="K78" s="19">
        <f t="shared" si="33"/>
        <v>2.9213906624432399E-2</v>
      </c>
      <c r="L78" s="20"/>
      <c r="M78" s="20"/>
      <c r="N78" s="21">
        <f t="shared" si="34"/>
        <v>2.9213906624432399E-2</v>
      </c>
    </row>
    <row r="79" spans="1:14" s="22" customFormat="1" ht="12.75" x14ac:dyDescent="0.2">
      <c r="A79" s="14" t="s">
        <v>12</v>
      </c>
      <c r="B79" s="13">
        <v>11201</v>
      </c>
      <c r="C79" s="15">
        <v>1659933.04</v>
      </c>
      <c r="D79" s="16"/>
      <c r="E79" s="16"/>
      <c r="F79" s="17">
        <f t="shared" si="31"/>
        <v>1659933.04</v>
      </c>
      <c r="G79" s="15">
        <v>339083.39</v>
      </c>
      <c r="H79" s="18"/>
      <c r="I79" s="16"/>
      <c r="J79" s="17">
        <f t="shared" si="35"/>
        <v>339083.39</v>
      </c>
      <c r="K79" s="19">
        <f t="shared" si="33"/>
        <v>4.8953534409338069</v>
      </c>
      <c r="L79" s="20"/>
      <c r="M79" s="20"/>
      <c r="N79" s="21">
        <f t="shared" si="34"/>
        <v>4.8953534409338069</v>
      </c>
    </row>
    <row r="80" spans="1:14" s="22" customFormat="1" ht="12.75" x14ac:dyDescent="0.2">
      <c r="A80" s="23" t="s">
        <v>13</v>
      </c>
      <c r="B80" s="13">
        <v>28201</v>
      </c>
      <c r="C80" s="15">
        <v>196609.19</v>
      </c>
      <c r="D80" s="16"/>
      <c r="E80" s="16">
        <v>996222.08</v>
      </c>
      <c r="F80" s="17">
        <f t="shared" si="31"/>
        <v>1192831.27</v>
      </c>
      <c r="G80" s="15">
        <v>292230.64</v>
      </c>
      <c r="H80" s="18"/>
      <c r="I80" s="16">
        <v>4001425.99</v>
      </c>
      <c r="J80" s="17">
        <f>SUM(G80:I80)</f>
        <v>4293656.63</v>
      </c>
      <c r="K80" s="19">
        <f t="shared" si="33"/>
        <v>0.67278773368870559</v>
      </c>
      <c r="L80" s="20"/>
      <c r="M80" s="20">
        <f>E80/I80</f>
        <v>0.24896676397106121</v>
      </c>
      <c r="N80" s="21">
        <f t="shared" si="34"/>
        <v>0.27781245050329051</v>
      </c>
    </row>
    <row r="81" spans="1:14" s="22" customFormat="1" ht="12.75" x14ac:dyDescent="0.2">
      <c r="A81" s="23" t="s">
        <v>14</v>
      </c>
      <c r="B81" s="13">
        <v>6201</v>
      </c>
      <c r="C81" s="15">
        <v>9146.0499999999993</v>
      </c>
      <c r="D81" s="16"/>
      <c r="E81" s="16">
        <v>321651.21999999997</v>
      </c>
      <c r="F81" s="17">
        <f>SUM(C81:E81)</f>
        <v>330797.26999999996</v>
      </c>
      <c r="G81" s="15">
        <v>10777.1</v>
      </c>
      <c r="H81" s="18"/>
      <c r="I81" s="16">
        <v>959686.66</v>
      </c>
      <c r="J81" s="17">
        <f t="shared" ref="J81:J88" si="36">SUM(G81:I81)</f>
        <v>970463.76</v>
      </c>
      <c r="K81" s="19">
        <f t="shared" si="33"/>
        <v>0.84865594640487696</v>
      </c>
      <c r="L81" s="20"/>
      <c r="M81" s="20">
        <f>E81/I81</f>
        <v>0.33516274989171985</v>
      </c>
      <c r="N81" s="21">
        <f t="shared" si="34"/>
        <v>0.34086514472214807</v>
      </c>
    </row>
    <row r="82" spans="1:14" s="22" customFormat="1" ht="12.75" x14ac:dyDescent="0.2">
      <c r="A82" s="14" t="s">
        <v>21</v>
      </c>
      <c r="B82" s="13">
        <v>14201</v>
      </c>
      <c r="C82" s="15">
        <v>480983.01</v>
      </c>
      <c r="D82" s="16">
        <v>424501.54</v>
      </c>
      <c r="E82" s="16"/>
      <c r="F82" s="17">
        <f t="shared" si="31"/>
        <v>905484.55</v>
      </c>
      <c r="G82" s="15">
        <v>1194030.3700000001</v>
      </c>
      <c r="H82" s="16">
        <v>101657.24</v>
      </c>
      <c r="I82" s="24"/>
      <c r="J82" s="17">
        <f t="shared" si="36"/>
        <v>1295687.6100000001</v>
      </c>
      <c r="K82" s="19">
        <f t="shared" si="33"/>
        <v>0.40282309569730623</v>
      </c>
      <c r="L82" s="20">
        <f>D82/H82</f>
        <v>4.17581217038747</v>
      </c>
      <c r="M82" s="20"/>
      <c r="N82" s="21">
        <f t="shared" si="34"/>
        <v>0.6988448010242222</v>
      </c>
    </row>
    <row r="83" spans="1:14" s="22" customFormat="1" ht="12.75" x14ac:dyDescent="0.2">
      <c r="A83" s="23" t="s">
        <v>15</v>
      </c>
      <c r="B83" s="13">
        <v>52201</v>
      </c>
      <c r="C83" s="15">
        <v>807862.01</v>
      </c>
      <c r="D83" s="16"/>
      <c r="E83" s="16">
        <v>429590.93</v>
      </c>
      <c r="F83" s="17">
        <f t="shared" si="31"/>
        <v>1237452.94</v>
      </c>
      <c r="G83" s="15">
        <v>1000866.15</v>
      </c>
      <c r="H83" s="18"/>
      <c r="I83" s="16">
        <v>763071.73</v>
      </c>
      <c r="J83" s="17">
        <f t="shared" si="36"/>
        <v>1763937.88</v>
      </c>
      <c r="K83" s="19">
        <f t="shared" si="33"/>
        <v>0.80716288586640683</v>
      </c>
      <c r="L83" s="20"/>
      <c r="M83" s="20">
        <f>E83/I83</f>
        <v>0.56297581617916836</v>
      </c>
      <c r="N83" s="21">
        <f t="shared" si="34"/>
        <v>0.70152863886567252</v>
      </c>
    </row>
    <row r="84" spans="1:14" s="22" customFormat="1" ht="12.75" x14ac:dyDescent="0.2">
      <c r="A84" s="23" t="s">
        <v>16</v>
      </c>
      <c r="B84" s="13">
        <v>62201</v>
      </c>
      <c r="C84" s="15">
        <v>499755.73</v>
      </c>
      <c r="D84" s="16"/>
      <c r="E84" s="16"/>
      <c r="F84" s="17">
        <f t="shared" si="31"/>
        <v>499755.73</v>
      </c>
      <c r="G84" s="15">
        <v>996788.35</v>
      </c>
      <c r="H84" s="18"/>
      <c r="I84" s="16"/>
      <c r="J84" s="17">
        <f t="shared" si="36"/>
        <v>996788.35</v>
      </c>
      <c r="K84" s="19">
        <f t="shared" si="33"/>
        <v>0.50136594192739115</v>
      </c>
      <c r="L84" s="20"/>
      <c r="M84" s="20"/>
      <c r="N84" s="21">
        <f t="shared" si="34"/>
        <v>0.50136594192739115</v>
      </c>
    </row>
    <row r="85" spans="1:14" s="22" customFormat="1" ht="12.75" x14ac:dyDescent="0.2">
      <c r="A85" s="14" t="s">
        <v>17</v>
      </c>
      <c r="B85" s="13">
        <v>39201</v>
      </c>
      <c r="C85" s="15">
        <v>60515.55</v>
      </c>
      <c r="D85" s="16"/>
      <c r="E85" s="16"/>
      <c r="F85" s="17">
        <f t="shared" si="31"/>
        <v>60515.55</v>
      </c>
      <c r="G85" s="15">
        <v>399519.1</v>
      </c>
      <c r="H85" s="18"/>
      <c r="I85" s="16"/>
      <c r="J85" s="17">
        <f t="shared" si="36"/>
        <v>399519.1</v>
      </c>
      <c r="K85" s="19">
        <f t="shared" si="33"/>
        <v>0.15147098098689152</v>
      </c>
      <c r="L85" s="20"/>
      <c r="M85" s="20"/>
      <c r="N85" s="21">
        <f t="shared" si="34"/>
        <v>0.15147098098689152</v>
      </c>
    </row>
    <row r="86" spans="1:14" s="22" customFormat="1" ht="12.75" x14ac:dyDescent="0.2">
      <c r="A86" s="23" t="s">
        <v>18</v>
      </c>
      <c r="B86" s="13">
        <v>4201</v>
      </c>
      <c r="C86" s="15">
        <v>669401.98</v>
      </c>
      <c r="D86" s="16"/>
      <c r="E86" s="16"/>
      <c r="F86" s="17">
        <f t="shared" si="31"/>
        <v>669401.98</v>
      </c>
      <c r="G86" s="15">
        <v>1805962.5</v>
      </c>
      <c r="H86" s="18"/>
      <c r="I86" s="16"/>
      <c r="J86" s="17">
        <f t="shared" si="36"/>
        <v>1805962.5</v>
      </c>
      <c r="K86" s="19">
        <f t="shared" si="33"/>
        <v>0.37066217044927563</v>
      </c>
      <c r="L86" s="20"/>
      <c r="M86" s="20"/>
      <c r="N86" s="21">
        <f t="shared" si="34"/>
        <v>0.37066217044927563</v>
      </c>
    </row>
    <row r="87" spans="1:14" s="22" customFormat="1" ht="12.75" x14ac:dyDescent="0.2">
      <c r="A87" s="23" t="s">
        <v>19</v>
      </c>
      <c r="B87" s="13">
        <v>61201</v>
      </c>
      <c r="C87" s="15">
        <v>688907.14</v>
      </c>
      <c r="D87" s="16"/>
      <c r="E87" s="16"/>
      <c r="F87" s="17">
        <f t="shared" si="31"/>
        <v>688907.14</v>
      </c>
      <c r="G87" s="15">
        <v>2052845.5</v>
      </c>
      <c r="H87" s="18"/>
      <c r="I87" s="16"/>
      <c r="J87" s="17">
        <f t="shared" si="36"/>
        <v>2052845.5</v>
      </c>
      <c r="K87" s="19">
        <f t="shared" si="33"/>
        <v>0.33558645304773305</v>
      </c>
      <c r="L87" s="20"/>
      <c r="M87" s="20"/>
      <c r="N87" s="21">
        <f t="shared" si="34"/>
        <v>0.33558645304773305</v>
      </c>
    </row>
    <row r="88" spans="1:14" s="22" customFormat="1" ht="12.75" x14ac:dyDescent="0.2">
      <c r="A88" s="23" t="s">
        <v>20</v>
      </c>
      <c r="B88" s="13">
        <v>37201</v>
      </c>
      <c r="C88" s="15">
        <v>714768.26</v>
      </c>
      <c r="D88" s="16"/>
      <c r="E88" s="16"/>
      <c r="F88" s="17">
        <f t="shared" si="31"/>
        <v>714768.26</v>
      </c>
      <c r="G88" s="15">
        <v>873686.27</v>
      </c>
      <c r="H88" s="18"/>
      <c r="I88" s="16"/>
      <c r="J88" s="17">
        <f t="shared" si="36"/>
        <v>873686.27</v>
      </c>
      <c r="K88" s="19">
        <f t="shared" si="33"/>
        <v>0.8181063209337146</v>
      </c>
      <c r="L88" s="20"/>
      <c r="M88" s="20"/>
      <c r="N88" s="21">
        <f t="shared" si="34"/>
        <v>0.8181063209337146</v>
      </c>
    </row>
    <row r="89" spans="1:14" s="10" customFormat="1" ht="15.75" hidden="1" x14ac:dyDescent="0.25">
      <c r="A89" s="48">
        <v>2019</v>
      </c>
      <c r="B89" s="48"/>
      <c r="C89" s="50" t="s">
        <v>1</v>
      </c>
      <c r="D89" s="51"/>
      <c r="E89" s="51"/>
      <c r="F89" s="54"/>
      <c r="G89" s="52" t="s">
        <v>2</v>
      </c>
      <c r="H89" s="53"/>
      <c r="I89" s="53"/>
      <c r="J89" s="54"/>
      <c r="K89" s="52" t="s">
        <v>3</v>
      </c>
      <c r="L89" s="53"/>
      <c r="M89" s="53"/>
      <c r="N89" s="54"/>
    </row>
    <row r="90" spans="1:14" ht="38.25" hidden="1" x14ac:dyDescent="0.2">
      <c r="A90" s="40" t="s">
        <v>5</v>
      </c>
      <c r="B90" s="39" t="s">
        <v>0</v>
      </c>
      <c r="C90" s="41" t="s">
        <v>6</v>
      </c>
      <c r="D90" s="42" t="s">
        <v>22</v>
      </c>
      <c r="E90" s="43" t="s">
        <v>23</v>
      </c>
      <c r="F90" s="44" t="s">
        <v>4</v>
      </c>
      <c r="G90" s="41" t="s">
        <v>6</v>
      </c>
      <c r="H90" s="42" t="s">
        <v>22</v>
      </c>
      <c r="I90" s="43" t="s">
        <v>23</v>
      </c>
      <c r="J90" s="45" t="s">
        <v>4</v>
      </c>
      <c r="K90" s="41" t="s">
        <v>6</v>
      </c>
      <c r="L90" s="42" t="s">
        <v>22</v>
      </c>
      <c r="M90" s="43" t="s">
        <v>23</v>
      </c>
      <c r="N90" s="63" t="s">
        <v>4</v>
      </c>
    </row>
    <row r="91" spans="1:14" s="22" customFormat="1" ht="12.75" hidden="1" x14ac:dyDescent="0.2">
      <c r="A91" s="14" t="s">
        <v>7</v>
      </c>
      <c r="B91" s="13">
        <v>40201</v>
      </c>
      <c r="C91" s="15">
        <v>3925201.5799999996</v>
      </c>
      <c r="D91" s="16"/>
      <c r="E91" s="16"/>
      <c r="F91" s="17">
        <f t="shared" ref="F91:F105" si="37">SUM(C91:E91)</f>
        <v>3925201.5799999996</v>
      </c>
      <c r="G91" s="15">
        <v>26985911.68</v>
      </c>
      <c r="H91" s="18"/>
      <c r="I91" s="16"/>
      <c r="J91" s="17">
        <f t="shared" ref="J91:J92" si="38">SUM(G91:I91)</f>
        <v>26985911.68</v>
      </c>
      <c r="K91" s="19">
        <f t="shared" ref="K91:K105" si="39">C91/G91</f>
        <v>0.14545373254552946</v>
      </c>
      <c r="L91" s="20"/>
      <c r="M91" s="20"/>
      <c r="N91" s="21">
        <f t="shared" ref="N91:N105" si="40">F91/J91</f>
        <v>0.14545373254552946</v>
      </c>
    </row>
    <row r="92" spans="1:14" s="22" customFormat="1" ht="12.75" hidden="1" x14ac:dyDescent="0.2">
      <c r="A92" s="14" t="s">
        <v>24</v>
      </c>
      <c r="B92" s="13">
        <v>11202</v>
      </c>
      <c r="C92" s="15">
        <v>597524.05000000005</v>
      </c>
      <c r="D92" s="16"/>
      <c r="E92" s="16">
        <v>152745.73000000001</v>
      </c>
      <c r="F92" s="17">
        <f t="shared" si="37"/>
        <v>750269.78</v>
      </c>
      <c r="G92" s="15">
        <v>515520.83</v>
      </c>
      <c r="H92" s="18"/>
      <c r="I92" s="16">
        <v>1758188.3</v>
      </c>
      <c r="J92" s="17">
        <f t="shared" si="38"/>
        <v>2273709.13</v>
      </c>
      <c r="K92" s="19">
        <f t="shared" si="39"/>
        <v>1.1590686839947864</v>
      </c>
      <c r="L92" s="20"/>
      <c r="M92" s="20">
        <f>E92/I92</f>
        <v>8.6876775371557191E-2</v>
      </c>
      <c r="N92" s="21">
        <f t="shared" si="40"/>
        <v>0.32997614782854834</v>
      </c>
    </row>
    <row r="93" spans="1:14" s="22" customFormat="1" ht="12.75" hidden="1" x14ac:dyDescent="0.2">
      <c r="A93" s="23" t="s">
        <v>8</v>
      </c>
      <c r="B93" s="13">
        <v>60201</v>
      </c>
      <c r="C93" s="15">
        <v>7872.94</v>
      </c>
      <c r="D93" s="16"/>
      <c r="E93" s="16">
        <v>781206.39999999991</v>
      </c>
      <c r="F93" s="17">
        <f t="shared" si="37"/>
        <v>789079.33999999985</v>
      </c>
      <c r="G93" s="15">
        <v>34209.18</v>
      </c>
      <c r="H93" s="18"/>
      <c r="I93" s="16">
        <v>1258513.5</v>
      </c>
      <c r="J93" s="17">
        <f>SUM(G93:I93)</f>
        <v>1292722.68</v>
      </c>
      <c r="K93" s="19">
        <f t="shared" si="39"/>
        <v>0.23014114924707343</v>
      </c>
      <c r="L93" s="20"/>
      <c r="M93" s="20">
        <f>E93/I93</f>
        <v>0.62073740170447111</v>
      </c>
      <c r="N93" s="21">
        <f t="shared" si="40"/>
        <v>0.61040109546155707</v>
      </c>
    </row>
    <row r="94" spans="1:14" s="22" customFormat="1" ht="12.75" hidden="1" x14ac:dyDescent="0.2">
      <c r="A94" s="14" t="s">
        <v>9</v>
      </c>
      <c r="B94" s="13">
        <v>49203</v>
      </c>
      <c r="C94" s="15">
        <v>2235892.1300000004</v>
      </c>
      <c r="D94" s="16"/>
      <c r="E94" s="16"/>
      <c r="F94" s="17">
        <f t="shared" si="37"/>
        <v>2235892.1300000004</v>
      </c>
      <c r="G94" s="15">
        <v>2903828.48</v>
      </c>
      <c r="H94" s="18"/>
      <c r="I94" s="16"/>
      <c r="J94" s="17">
        <f t="shared" ref="J94:J96" si="41">SUM(G94:I94)</f>
        <v>2903828.48</v>
      </c>
      <c r="K94" s="19">
        <f t="shared" si="39"/>
        <v>0.76998078412675408</v>
      </c>
      <c r="L94" s="20"/>
      <c r="M94" s="20"/>
      <c r="N94" s="21">
        <f t="shared" si="40"/>
        <v>0.76998078412675408</v>
      </c>
    </row>
    <row r="95" spans="1:14" s="22" customFormat="1" ht="12.75" hidden="1" x14ac:dyDescent="0.2">
      <c r="A95" s="14" t="s">
        <v>11</v>
      </c>
      <c r="B95" s="13">
        <v>17202</v>
      </c>
      <c r="C95" s="15">
        <v>25399.350000000002</v>
      </c>
      <c r="D95" s="16"/>
      <c r="E95" s="16"/>
      <c r="F95" s="17">
        <f t="shared" si="37"/>
        <v>25399.350000000002</v>
      </c>
      <c r="G95" s="15">
        <v>487397.28</v>
      </c>
      <c r="H95" s="18"/>
      <c r="I95" s="16"/>
      <c r="J95" s="17">
        <f t="shared" si="41"/>
        <v>487397.28</v>
      </c>
      <c r="K95" s="19">
        <f t="shared" si="39"/>
        <v>5.2112211212996515E-2</v>
      </c>
      <c r="L95" s="20"/>
      <c r="M95" s="20"/>
      <c r="N95" s="21">
        <f t="shared" si="40"/>
        <v>5.2112211212996515E-2</v>
      </c>
    </row>
    <row r="96" spans="1:14" s="22" customFormat="1" ht="12.75" hidden="1" x14ac:dyDescent="0.2">
      <c r="A96" s="14" t="s">
        <v>12</v>
      </c>
      <c r="B96" s="13">
        <v>11201</v>
      </c>
      <c r="C96" s="15">
        <v>1716390.59</v>
      </c>
      <c r="D96" s="16"/>
      <c r="E96" s="16"/>
      <c r="F96" s="17">
        <f t="shared" si="37"/>
        <v>1716390.59</v>
      </c>
      <c r="G96" s="15">
        <v>348486.35</v>
      </c>
      <c r="H96" s="18"/>
      <c r="I96" s="16"/>
      <c r="J96" s="17">
        <f t="shared" si="41"/>
        <v>348486.35</v>
      </c>
      <c r="K96" s="19">
        <f t="shared" si="39"/>
        <v>4.9252735150171594</v>
      </c>
      <c r="L96" s="20"/>
      <c r="M96" s="20"/>
      <c r="N96" s="21">
        <f t="shared" si="40"/>
        <v>4.9252735150171594</v>
      </c>
    </row>
    <row r="97" spans="1:14" s="22" customFormat="1" ht="12.75" hidden="1" x14ac:dyDescent="0.2">
      <c r="A97" s="23" t="s">
        <v>13</v>
      </c>
      <c r="B97" s="13">
        <v>28201</v>
      </c>
      <c r="C97" s="15">
        <v>299095.24</v>
      </c>
      <c r="D97" s="16"/>
      <c r="E97" s="16">
        <v>860074.62</v>
      </c>
      <c r="F97" s="17">
        <f t="shared" si="37"/>
        <v>1159169.8599999999</v>
      </c>
      <c r="G97" s="15">
        <v>330714.08</v>
      </c>
      <c r="H97" s="18"/>
      <c r="I97" s="16">
        <v>3836402.06</v>
      </c>
      <c r="J97" s="17">
        <f>SUM(G97:I97)</f>
        <v>4167116.14</v>
      </c>
      <c r="K97" s="19">
        <f t="shared" si="39"/>
        <v>0.90439221698695127</v>
      </c>
      <c r="L97" s="20"/>
      <c r="M97" s="20">
        <f>E97/I97</f>
        <v>0.22418782144017513</v>
      </c>
      <c r="N97" s="21">
        <f t="shared" si="40"/>
        <v>0.27817075911879907</v>
      </c>
    </row>
    <row r="98" spans="1:14" s="22" customFormat="1" ht="12.75" hidden="1" x14ac:dyDescent="0.2">
      <c r="A98" s="23" t="s">
        <v>14</v>
      </c>
      <c r="B98" s="13">
        <v>6201</v>
      </c>
      <c r="C98" s="15">
        <v>12642.97</v>
      </c>
      <c r="D98" s="16"/>
      <c r="E98" s="16">
        <v>293519.51999999996</v>
      </c>
      <c r="F98" s="17">
        <f t="shared" si="37"/>
        <v>306162.48999999993</v>
      </c>
      <c r="G98" s="15">
        <v>10737.58</v>
      </c>
      <c r="H98" s="18"/>
      <c r="I98" s="16">
        <v>968007.52</v>
      </c>
      <c r="J98" s="17">
        <f t="shared" ref="J98:J99" si="42">SUM(G98:I98)</f>
        <v>978745.1</v>
      </c>
      <c r="K98" s="19">
        <f t="shared" si="39"/>
        <v>1.1774505987382631</v>
      </c>
      <c r="L98" s="20"/>
      <c r="M98" s="20">
        <f>E98/I98</f>
        <v>0.30322028903246534</v>
      </c>
      <c r="N98" s="21">
        <f t="shared" si="40"/>
        <v>0.31281126209469651</v>
      </c>
    </row>
    <row r="99" spans="1:14" s="22" customFormat="1" ht="12.75" hidden="1" x14ac:dyDescent="0.2">
      <c r="A99" s="14" t="s">
        <v>21</v>
      </c>
      <c r="B99" s="13">
        <v>14201</v>
      </c>
      <c r="C99" s="15">
        <v>370359.35</v>
      </c>
      <c r="D99" s="16">
        <v>387835.1</v>
      </c>
      <c r="E99" s="16"/>
      <c r="F99" s="17">
        <f t="shared" si="37"/>
        <v>758194.45</v>
      </c>
      <c r="G99" s="15">
        <v>1292149.3700000001</v>
      </c>
      <c r="H99" s="16">
        <v>115548.19</v>
      </c>
      <c r="I99" s="24"/>
      <c r="J99" s="17">
        <f t="shared" si="42"/>
        <v>1407697.56</v>
      </c>
      <c r="K99" s="19">
        <f t="shared" si="39"/>
        <v>0.28662270678505219</v>
      </c>
      <c r="L99" s="20">
        <f>D99/H99</f>
        <v>3.3564792317387226</v>
      </c>
      <c r="M99" s="20"/>
      <c r="N99" s="21">
        <f t="shared" si="40"/>
        <v>0.53860606961626045</v>
      </c>
    </row>
    <row r="100" spans="1:14" s="22" customFormat="1" ht="12.75" hidden="1" x14ac:dyDescent="0.2">
      <c r="A100" s="23" t="s">
        <v>15</v>
      </c>
      <c r="B100" s="13">
        <v>52201</v>
      </c>
      <c r="C100" s="15">
        <v>865606.15999999992</v>
      </c>
      <c r="D100" s="16"/>
      <c r="E100" s="16">
        <v>431211.74</v>
      </c>
      <c r="F100" s="17">
        <f t="shared" si="37"/>
        <v>1296817.8999999999</v>
      </c>
      <c r="G100" s="15">
        <v>1105968.67</v>
      </c>
      <c r="H100" s="18"/>
      <c r="I100" s="16">
        <v>1236319.07</v>
      </c>
      <c r="J100" s="17">
        <f t="shared" ref="J100:J105" si="43">SUM(G100:I100)</f>
        <v>2342287.7400000002</v>
      </c>
      <c r="K100" s="19">
        <f t="shared" si="39"/>
        <v>0.78266788515808494</v>
      </c>
      <c r="L100" s="20"/>
      <c r="M100" s="20">
        <f>E100/I100</f>
        <v>0.34878677395148483</v>
      </c>
      <c r="N100" s="21">
        <f t="shared" si="40"/>
        <v>0.5536543943145088</v>
      </c>
    </row>
    <row r="101" spans="1:14" s="22" customFormat="1" ht="12.75" hidden="1" x14ac:dyDescent="0.2">
      <c r="A101" s="23" t="s">
        <v>16</v>
      </c>
      <c r="B101" s="13">
        <v>62201</v>
      </c>
      <c r="C101" s="15">
        <v>402807.87</v>
      </c>
      <c r="D101" s="16"/>
      <c r="E101" s="16"/>
      <c r="F101" s="17">
        <f t="shared" si="37"/>
        <v>402807.87</v>
      </c>
      <c r="G101" s="15">
        <v>982103.38</v>
      </c>
      <c r="H101" s="18"/>
      <c r="I101" s="16"/>
      <c r="J101" s="17">
        <f t="shared" si="43"/>
        <v>982103.38</v>
      </c>
      <c r="K101" s="19">
        <f t="shared" si="39"/>
        <v>0.41014813532155853</v>
      </c>
      <c r="L101" s="20"/>
      <c r="M101" s="20"/>
      <c r="N101" s="21">
        <f t="shared" si="40"/>
        <v>0.41014813532155853</v>
      </c>
    </row>
    <row r="102" spans="1:14" s="22" customFormat="1" ht="12.75" hidden="1" x14ac:dyDescent="0.2">
      <c r="A102" s="14" t="s">
        <v>17</v>
      </c>
      <c r="B102" s="13">
        <v>39201</v>
      </c>
      <c r="C102" s="15">
        <v>56007.31</v>
      </c>
      <c r="D102" s="16"/>
      <c r="E102" s="16"/>
      <c r="F102" s="17">
        <f t="shared" si="37"/>
        <v>56007.31</v>
      </c>
      <c r="G102" s="15">
        <v>451782.09</v>
      </c>
      <c r="H102" s="18"/>
      <c r="I102" s="16"/>
      <c r="J102" s="17">
        <f t="shared" si="43"/>
        <v>451782.09</v>
      </c>
      <c r="K102" s="19">
        <f t="shared" si="39"/>
        <v>0.12396974390906022</v>
      </c>
      <c r="L102" s="20"/>
      <c r="M102" s="20"/>
      <c r="N102" s="21">
        <f t="shared" si="40"/>
        <v>0.12396974390906022</v>
      </c>
    </row>
    <row r="103" spans="1:14" s="22" customFormat="1" ht="12.75" hidden="1" x14ac:dyDescent="0.2">
      <c r="A103" s="23" t="s">
        <v>18</v>
      </c>
      <c r="B103" s="13">
        <v>4201</v>
      </c>
      <c r="C103" s="15">
        <v>570734.61</v>
      </c>
      <c r="D103" s="16"/>
      <c r="E103" s="16"/>
      <c r="F103" s="17">
        <f t="shared" si="37"/>
        <v>570734.61</v>
      </c>
      <c r="G103" s="15">
        <v>1662954.06</v>
      </c>
      <c r="H103" s="18"/>
      <c r="I103" s="16"/>
      <c r="J103" s="17">
        <f t="shared" si="43"/>
        <v>1662954.06</v>
      </c>
      <c r="K103" s="19">
        <f t="shared" si="39"/>
        <v>0.34320527772126186</v>
      </c>
      <c r="L103" s="20"/>
      <c r="M103" s="20"/>
      <c r="N103" s="21">
        <f t="shared" si="40"/>
        <v>0.34320527772126186</v>
      </c>
    </row>
    <row r="104" spans="1:14" s="22" customFormat="1" ht="12.75" hidden="1" x14ac:dyDescent="0.2">
      <c r="A104" s="23" t="s">
        <v>19</v>
      </c>
      <c r="B104" s="13">
        <v>61201</v>
      </c>
      <c r="C104" s="15">
        <v>498479.81999999995</v>
      </c>
      <c r="D104" s="16"/>
      <c r="E104" s="16"/>
      <c r="F104" s="17">
        <f t="shared" si="37"/>
        <v>498479.81999999995</v>
      </c>
      <c r="G104" s="15">
        <v>1914558.92</v>
      </c>
      <c r="H104" s="18"/>
      <c r="I104" s="16"/>
      <c r="J104" s="17">
        <f t="shared" si="43"/>
        <v>1914558.92</v>
      </c>
      <c r="K104" s="19">
        <f t="shared" si="39"/>
        <v>0.26036274715431584</v>
      </c>
      <c r="L104" s="20"/>
      <c r="M104" s="20"/>
      <c r="N104" s="21">
        <f t="shared" si="40"/>
        <v>0.26036274715431584</v>
      </c>
    </row>
    <row r="105" spans="1:14" s="22" customFormat="1" ht="13.5" hidden="1" thickBot="1" x14ac:dyDescent="0.25">
      <c r="A105" s="26" t="s">
        <v>20</v>
      </c>
      <c r="B105" s="25">
        <v>37201</v>
      </c>
      <c r="C105" s="27">
        <v>754585</v>
      </c>
      <c r="D105" s="28"/>
      <c r="E105" s="28"/>
      <c r="F105" s="29">
        <f t="shared" si="37"/>
        <v>754585</v>
      </c>
      <c r="G105" s="27">
        <v>732717.2</v>
      </c>
      <c r="H105" s="30"/>
      <c r="I105" s="28"/>
      <c r="J105" s="29">
        <f t="shared" si="43"/>
        <v>732717.2</v>
      </c>
      <c r="K105" s="31">
        <f t="shared" si="39"/>
        <v>1.0298448023330147</v>
      </c>
      <c r="L105" s="32"/>
      <c r="M105" s="32"/>
      <c r="N105" s="33">
        <f t="shared" si="40"/>
        <v>1.0298448023330147</v>
      </c>
    </row>
    <row r="106" spans="1:14" s="10" customFormat="1" ht="15.75" hidden="1" x14ac:dyDescent="0.25">
      <c r="A106" s="49">
        <v>2018</v>
      </c>
      <c r="B106" s="48"/>
      <c r="C106" s="50" t="s">
        <v>1</v>
      </c>
      <c r="D106" s="51"/>
      <c r="E106" s="51"/>
      <c r="F106" s="54"/>
      <c r="G106" s="52" t="s">
        <v>2</v>
      </c>
      <c r="H106" s="53"/>
      <c r="I106" s="53"/>
      <c r="J106" s="54"/>
      <c r="K106" s="52" t="s">
        <v>3</v>
      </c>
      <c r="L106" s="53"/>
      <c r="M106" s="53"/>
      <c r="N106" s="54"/>
    </row>
    <row r="107" spans="1:14" ht="38.25" hidden="1" x14ac:dyDescent="0.2">
      <c r="A107" s="40" t="s">
        <v>5</v>
      </c>
      <c r="B107" s="39" t="s">
        <v>0</v>
      </c>
      <c r="C107" s="41" t="s">
        <v>6</v>
      </c>
      <c r="D107" s="42" t="s">
        <v>22</v>
      </c>
      <c r="E107" s="46" t="s">
        <v>23</v>
      </c>
      <c r="F107" s="44" t="s">
        <v>4</v>
      </c>
      <c r="G107" s="41" t="s">
        <v>6</v>
      </c>
      <c r="H107" s="42" t="s">
        <v>22</v>
      </c>
      <c r="I107" s="43" t="s">
        <v>23</v>
      </c>
      <c r="J107" s="45" t="s">
        <v>4</v>
      </c>
      <c r="K107" s="41" t="s">
        <v>6</v>
      </c>
      <c r="L107" s="42" t="s">
        <v>22</v>
      </c>
      <c r="M107" s="43" t="s">
        <v>23</v>
      </c>
      <c r="N107" s="63" t="s">
        <v>4</v>
      </c>
    </row>
    <row r="108" spans="1:14" s="22" customFormat="1" ht="12.75" hidden="1" x14ac:dyDescent="0.2">
      <c r="A108" s="14" t="s">
        <v>7</v>
      </c>
      <c r="B108" s="13">
        <v>40201</v>
      </c>
      <c r="C108" s="15">
        <v>3821206.77</v>
      </c>
      <c r="D108" s="16"/>
      <c r="E108" s="34"/>
      <c r="F108" s="17">
        <f t="shared" ref="F108:F122" si="44">SUM(C108:E108)</f>
        <v>3821206.77</v>
      </c>
      <c r="G108" s="15">
        <v>25754154.5</v>
      </c>
      <c r="H108" s="18"/>
      <c r="I108" s="16"/>
      <c r="J108" s="17">
        <f t="shared" ref="J108:J109" si="45">SUM(G108:I108)</f>
        <v>25754154.5</v>
      </c>
      <c r="K108" s="19">
        <f t="shared" ref="K108:K122" si="46">C108/G108</f>
        <v>0.14837244103664907</v>
      </c>
      <c r="L108" s="20"/>
      <c r="M108" s="20"/>
      <c r="N108" s="21">
        <f t="shared" ref="N108:N122" si="47">F108/J108</f>
        <v>0.14837244103664907</v>
      </c>
    </row>
    <row r="109" spans="1:14" s="22" customFormat="1" ht="12.75" hidden="1" x14ac:dyDescent="0.2">
      <c r="A109" s="14" t="s">
        <v>24</v>
      </c>
      <c r="B109" s="13">
        <v>11202</v>
      </c>
      <c r="C109" s="15">
        <v>499060.4</v>
      </c>
      <c r="D109" s="16"/>
      <c r="E109" s="16">
        <v>72225.17</v>
      </c>
      <c r="F109" s="17">
        <f t="shared" si="44"/>
        <v>571285.57000000007</v>
      </c>
      <c r="G109" s="15">
        <v>496861.03</v>
      </c>
      <c r="H109" s="18"/>
      <c r="I109" s="16">
        <v>1579077.29</v>
      </c>
      <c r="J109" s="17">
        <f t="shared" si="45"/>
        <v>2075938.32</v>
      </c>
      <c r="K109" s="19">
        <f t="shared" si="46"/>
        <v>1.0044265294865247</v>
      </c>
      <c r="L109" s="20"/>
      <c r="M109" s="20">
        <f>E109/I109</f>
        <v>4.5738844106864456E-2</v>
      </c>
      <c r="N109" s="21">
        <f t="shared" si="47"/>
        <v>0.27519390364160723</v>
      </c>
    </row>
    <row r="110" spans="1:14" s="22" customFormat="1" ht="12.75" hidden="1" x14ac:dyDescent="0.2">
      <c r="A110" s="23" t="s">
        <v>8</v>
      </c>
      <c r="B110" s="13">
        <v>60201</v>
      </c>
      <c r="C110" s="15">
        <v>7873.12</v>
      </c>
      <c r="D110" s="16"/>
      <c r="E110" s="16">
        <v>730279.89</v>
      </c>
      <c r="F110" s="17">
        <f t="shared" si="44"/>
        <v>738153.01</v>
      </c>
      <c r="G110" s="15">
        <v>24018.16</v>
      </c>
      <c r="H110" s="18"/>
      <c r="I110" s="16">
        <v>1245725.24</v>
      </c>
      <c r="J110" s="17">
        <f>SUM(G110:I110)</f>
        <v>1269743.3999999999</v>
      </c>
      <c r="K110" s="19">
        <f t="shared" si="46"/>
        <v>0.32779863236817475</v>
      </c>
      <c r="L110" s="20"/>
      <c r="M110" s="20">
        <f>E110/I110</f>
        <v>0.58622870160357354</v>
      </c>
      <c r="N110" s="21">
        <f t="shared" si="47"/>
        <v>0.58134030072532772</v>
      </c>
    </row>
    <row r="111" spans="1:14" s="22" customFormat="1" ht="12.75" hidden="1" x14ac:dyDescent="0.2">
      <c r="A111" s="14" t="s">
        <v>9</v>
      </c>
      <c r="B111" s="13">
        <v>49203</v>
      </c>
      <c r="C111" s="15">
        <v>2146919.12</v>
      </c>
      <c r="D111" s="16"/>
      <c r="E111" s="34"/>
      <c r="F111" s="17">
        <f t="shared" si="44"/>
        <v>2146919.12</v>
      </c>
      <c r="G111" s="15">
        <v>2907513.17</v>
      </c>
      <c r="H111" s="18"/>
      <c r="I111" s="16"/>
      <c r="J111" s="17">
        <f t="shared" ref="J111:J113" si="48">SUM(G111:I111)</f>
        <v>2907513.17</v>
      </c>
      <c r="K111" s="19">
        <f t="shared" si="46"/>
        <v>0.73840391925034687</v>
      </c>
      <c r="L111" s="20"/>
      <c r="M111" s="20"/>
      <c r="N111" s="21">
        <f t="shared" si="47"/>
        <v>0.73840391925034687</v>
      </c>
    </row>
    <row r="112" spans="1:14" s="22" customFormat="1" ht="12.75" hidden="1" x14ac:dyDescent="0.2">
      <c r="A112" s="14" t="s">
        <v>11</v>
      </c>
      <c r="B112" s="13">
        <v>17202</v>
      </c>
      <c r="C112" s="15">
        <v>32321.63</v>
      </c>
      <c r="D112" s="16"/>
      <c r="E112" s="34"/>
      <c r="F112" s="17">
        <f t="shared" si="44"/>
        <v>32321.63</v>
      </c>
      <c r="G112" s="15">
        <v>474162.16</v>
      </c>
      <c r="H112" s="18"/>
      <c r="I112" s="16"/>
      <c r="J112" s="17">
        <f t="shared" si="48"/>
        <v>474162.16</v>
      </c>
      <c r="K112" s="19">
        <f t="shared" si="46"/>
        <v>6.8165772654654691E-2</v>
      </c>
      <c r="L112" s="20"/>
      <c r="M112" s="20"/>
      <c r="N112" s="21">
        <f t="shared" si="47"/>
        <v>6.8165772654654691E-2</v>
      </c>
    </row>
    <row r="113" spans="1:14" s="22" customFormat="1" ht="12.75" hidden="1" x14ac:dyDescent="0.2">
      <c r="A113" s="14" t="s">
        <v>12</v>
      </c>
      <c r="B113" s="13">
        <v>11201</v>
      </c>
      <c r="C113" s="15">
        <v>2056715.37</v>
      </c>
      <c r="D113" s="16"/>
      <c r="E113" s="34"/>
      <c r="F113" s="17">
        <f t="shared" si="44"/>
        <v>2056715.37</v>
      </c>
      <c r="G113" s="15">
        <v>96345.88</v>
      </c>
      <c r="H113" s="18"/>
      <c r="I113" s="16"/>
      <c r="J113" s="17">
        <f t="shared" si="48"/>
        <v>96345.88</v>
      </c>
      <c r="K113" s="19">
        <f t="shared" si="46"/>
        <v>21.347206232378593</v>
      </c>
      <c r="L113" s="20"/>
      <c r="M113" s="20"/>
      <c r="N113" s="21">
        <f t="shared" si="47"/>
        <v>21.347206232378593</v>
      </c>
    </row>
    <row r="114" spans="1:14" s="22" customFormat="1" ht="12.75" hidden="1" x14ac:dyDescent="0.2">
      <c r="A114" s="23" t="s">
        <v>13</v>
      </c>
      <c r="B114" s="13">
        <v>28201</v>
      </c>
      <c r="C114" s="15">
        <v>329255.57</v>
      </c>
      <c r="D114" s="16"/>
      <c r="E114" s="16">
        <v>852169.12</v>
      </c>
      <c r="F114" s="17">
        <f t="shared" si="44"/>
        <v>1181424.69</v>
      </c>
      <c r="G114" s="15">
        <v>450475.52000000002</v>
      </c>
      <c r="H114" s="18"/>
      <c r="I114" s="16">
        <v>3759272.98</v>
      </c>
      <c r="J114" s="17">
        <f>SUM(G114:I114)</f>
        <v>4209748.5</v>
      </c>
      <c r="K114" s="19">
        <f t="shared" si="46"/>
        <v>0.73090668722686636</v>
      </c>
      <c r="L114" s="20"/>
      <c r="M114" s="20">
        <f>E114/I114</f>
        <v>0.22668455430975379</v>
      </c>
      <c r="N114" s="21">
        <f t="shared" si="47"/>
        <v>0.28064020689121927</v>
      </c>
    </row>
    <row r="115" spans="1:14" s="22" customFormat="1" ht="12.75" hidden="1" x14ac:dyDescent="0.2">
      <c r="A115" s="23" t="s">
        <v>14</v>
      </c>
      <c r="B115" s="13">
        <v>6201</v>
      </c>
      <c r="C115" s="15">
        <v>18344.71</v>
      </c>
      <c r="D115" s="16"/>
      <c r="E115" s="16">
        <v>300560.46999999997</v>
      </c>
      <c r="F115" s="17">
        <f t="shared" si="44"/>
        <v>318905.18</v>
      </c>
      <c r="G115" s="15">
        <v>25628.78</v>
      </c>
      <c r="H115" s="18"/>
      <c r="I115" s="16">
        <v>945452.94</v>
      </c>
      <c r="J115" s="17">
        <f t="shared" ref="J115:J122" si="49">SUM(G115:I115)</f>
        <v>971081.72</v>
      </c>
      <c r="K115" s="19">
        <f t="shared" si="46"/>
        <v>0.71578553485573637</v>
      </c>
      <c r="L115" s="20"/>
      <c r="M115" s="20">
        <f>E115/I115</f>
        <v>0.31790103693579924</v>
      </c>
      <c r="N115" s="21">
        <f t="shared" si="47"/>
        <v>0.32840200101799877</v>
      </c>
    </row>
    <row r="116" spans="1:14" s="22" customFormat="1" ht="12.75" hidden="1" x14ac:dyDescent="0.2">
      <c r="A116" s="14" t="s">
        <v>21</v>
      </c>
      <c r="B116" s="13">
        <v>14201</v>
      </c>
      <c r="C116" s="15">
        <v>365656.53</v>
      </c>
      <c r="D116" s="16">
        <v>366559.89</v>
      </c>
      <c r="E116" s="34"/>
      <c r="F116" s="17">
        <f t="shared" si="44"/>
        <v>732216.42</v>
      </c>
      <c r="G116" s="15">
        <v>1209302.04</v>
      </c>
      <c r="H116" s="16">
        <v>121293.94</v>
      </c>
      <c r="I116" s="24"/>
      <c r="J116" s="17">
        <f t="shared" si="49"/>
        <v>1330595.98</v>
      </c>
      <c r="K116" s="19">
        <f t="shared" si="46"/>
        <v>0.30236989429042888</v>
      </c>
      <c r="L116" s="20">
        <f>D116/H116</f>
        <v>3.0220791739471897</v>
      </c>
      <c r="M116" s="20"/>
      <c r="N116" s="21">
        <f t="shared" si="47"/>
        <v>0.55029207288000381</v>
      </c>
    </row>
    <row r="117" spans="1:14" s="22" customFormat="1" ht="12.75" hidden="1" x14ac:dyDescent="0.2">
      <c r="A117" s="23" t="s">
        <v>15</v>
      </c>
      <c r="B117" s="13">
        <v>52201</v>
      </c>
      <c r="C117" s="15">
        <v>816866.41</v>
      </c>
      <c r="D117" s="16"/>
      <c r="E117" s="16">
        <v>434713.54</v>
      </c>
      <c r="F117" s="17">
        <f t="shared" si="44"/>
        <v>1251579.95</v>
      </c>
      <c r="G117" s="15">
        <v>1127280.32</v>
      </c>
      <c r="H117" s="18"/>
      <c r="I117" s="16">
        <v>1220905.68</v>
      </c>
      <c r="J117" s="17">
        <f t="shared" si="49"/>
        <v>2348186</v>
      </c>
      <c r="K117" s="19">
        <f t="shared" si="46"/>
        <v>0.7246346764928886</v>
      </c>
      <c r="L117" s="20"/>
      <c r="M117" s="20">
        <f>E117/I117</f>
        <v>0.3560582501344412</v>
      </c>
      <c r="N117" s="21">
        <f t="shared" si="47"/>
        <v>0.53299864235626992</v>
      </c>
    </row>
    <row r="118" spans="1:14" s="22" customFormat="1" ht="12.75" hidden="1" x14ac:dyDescent="0.2">
      <c r="A118" s="23" t="s">
        <v>16</v>
      </c>
      <c r="B118" s="13">
        <v>62201</v>
      </c>
      <c r="C118" s="15">
        <v>340993.2</v>
      </c>
      <c r="D118" s="16"/>
      <c r="E118" s="34"/>
      <c r="F118" s="17">
        <f t="shared" si="44"/>
        <v>340993.2</v>
      </c>
      <c r="G118" s="15">
        <v>1008547.18</v>
      </c>
      <c r="H118" s="18"/>
      <c r="I118" s="16"/>
      <c r="J118" s="17">
        <f t="shared" si="49"/>
        <v>1008547.18</v>
      </c>
      <c r="K118" s="19">
        <f t="shared" si="46"/>
        <v>0.33810336964107124</v>
      </c>
      <c r="L118" s="20"/>
      <c r="M118" s="20"/>
      <c r="N118" s="21">
        <f t="shared" si="47"/>
        <v>0.33810336964107124</v>
      </c>
    </row>
    <row r="119" spans="1:14" s="22" customFormat="1" ht="12.75" hidden="1" x14ac:dyDescent="0.2">
      <c r="A119" s="14" t="s">
        <v>17</v>
      </c>
      <c r="B119" s="13">
        <v>39201</v>
      </c>
      <c r="C119" s="15">
        <v>55842.82</v>
      </c>
      <c r="D119" s="16"/>
      <c r="E119" s="34"/>
      <c r="F119" s="17">
        <f t="shared" si="44"/>
        <v>55842.82</v>
      </c>
      <c r="G119" s="15">
        <v>447291.15</v>
      </c>
      <c r="H119" s="18"/>
      <c r="I119" s="16"/>
      <c r="J119" s="17">
        <f t="shared" si="49"/>
        <v>447291.15</v>
      </c>
      <c r="K119" s="19">
        <f t="shared" si="46"/>
        <v>0.12484669101993187</v>
      </c>
      <c r="L119" s="20"/>
      <c r="M119" s="20"/>
      <c r="N119" s="21">
        <f t="shared" si="47"/>
        <v>0.12484669101993187</v>
      </c>
    </row>
    <row r="120" spans="1:14" s="22" customFormat="1" ht="12.75" hidden="1" x14ac:dyDescent="0.2">
      <c r="A120" s="23" t="s">
        <v>18</v>
      </c>
      <c r="B120" s="13">
        <v>4201</v>
      </c>
      <c r="C120" s="15">
        <v>440088.36</v>
      </c>
      <c r="D120" s="16"/>
      <c r="E120" s="34"/>
      <c r="F120" s="17">
        <f t="shared" si="44"/>
        <v>440088.36</v>
      </c>
      <c r="G120" s="15">
        <v>1687671.47</v>
      </c>
      <c r="H120" s="18"/>
      <c r="I120" s="16"/>
      <c r="J120" s="17">
        <f t="shared" si="49"/>
        <v>1687671.47</v>
      </c>
      <c r="K120" s="19">
        <f t="shared" si="46"/>
        <v>0.26076660524456219</v>
      </c>
      <c r="L120" s="20"/>
      <c r="M120" s="20"/>
      <c r="N120" s="21">
        <f t="shared" si="47"/>
        <v>0.26076660524456219</v>
      </c>
    </row>
    <row r="121" spans="1:14" s="22" customFormat="1" ht="12.75" hidden="1" x14ac:dyDescent="0.2">
      <c r="A121" s="23" t="s">
        <v>19</v>
      </c>
      <c r="B121" s="13">
        <v>61201</v>
      </c>
      <c r="C121" s="15">
        <v>412061.19</v>
      </c>
      <c r="D121" s="16"/>
      <c r="E121" s="34"/>
      <c r="F121" s="17">
        <f t="shared" si="44"/>
        <v>412061.19</v>
      </c>
      <c r="G121" s="15">
        <v>1960932.61</v>
      </c>
      <c r="H121" s="18"/>
      <c r="I121" s="16"/>
      <c r="J121" s="17">
        <f t="shared" si="49"/>
        <v>1960932.61</v>
      </c>
      <c r="K121" s="19">
        <f t="shared" si="46"/>
        <v>0.21013531413504311</v>
      </c>
      <c r="L121" s="20"/>
      <c r="M121" s="20"/>
      <c r="N121" s="21">
        <f t="shared" si="47"/>
        <v>0.21013531413504311</v>
      </c>
    </row>
    <row r="122" spans="1:14" s="22" customFormat="1" ht="13.5" hidden="1" thickBot="1" x14ac:dyDescent="0.25">
      <c r="A122" s="26" t="s">
        <v>20</v>
      </c>
      <c r="B122" s="25">
        <v>37201</v>
      </c>
      <c r="C122" s="27">
        <v>760002.3</v>
      </c>
      <c r="D122" s="28"/>
      <c r="E122" s="35"/>
      <c r="F122" s="29">
        <f t="shared" si="44"/>
        <v>760002.3</v>
      </c>
      <c r="G122" s="27">
        <v>775747.92</v>
      </c>
      <c r="H122" s="30"/>
      <c r="I122" s="28"/>
      <c r="J122" s="29">
        <f t="shared" si="49"/>
        <v>775747.92</v>
      </c>
      <c r="K122" s="31">
        <f t="shared" si="46"/>
        <v>0.97970265908028475</v>
      </c>
      <c r="L122" s="32"/>
      <c r="M122" s="32"/>
      <c r="N122" s="33">
        <f t="shared" si="47"/>
        <v>0.97970265908028475</v>
      </c>
    </row>
    <row r="123" spans="1:14" s="10" customFormat="1" ht="15.75" hidden="1" x14ac:dyDescent="0.25">
      <c r="A123" s="49">
        <v>2017</v>
      </c>
      <c r="B123" s="48"/>
      <c r="C123" s="50" t="s">
        <v>1</v>
      </c>
      <c r="D123" s="51"/>
      <c r="E123" s="51"/>
      <c r="F123" s="54"/>
      <c r="G123" s="52" t="s">
        <v>2</v>
      </c>
      <c r="H123" s="53"/>
      <c r="I123" s="53"/>
      <c r="J123" s="54"/>
      <c r="K123" s="52" t="s">
        <v>3</v>
      </c>
      <c r="L123" s="53"/>
      <c r="M123" s="53"/>
      <c r="N123" s="54"/>
    </row>
    <row r="124" spans="1:14" ht="38.25" hidden="1" x14ac:dyDescent="0.2">
      <c r="A124" s="40" t="s">
        <v>5</v>
      </c>
      <c r="B124" s="39" t="s">
        <v>0</v>
      </c>
      <c r="C124" s="41" t="s">
        <v>6</v>
      </c>
      <c r="D124" s="42" t="s">
        <v>22</v>
      </c>
      <c r="E124" s="46" t="s">
        <v>23</v>
      </c>
      <c r="F124" s="44" t="s">
        <v>4</v>
      </c>
      <c r="G124" s="41" t="s">
        <v>6</v>
      </c>
      <c r="H124" s="42" t="s">
        <v>22</v>
      </c>
      <c r="I124" s="43" t="s">
        <v>23</v>
      </c>
      <c r="J124" s="45" t="s">
        <v>4</v>
      </c>
      <c r="K124" s="41" t="s">
        <v>6</v>
      </c>
      <c r="L124" s="42" t="s">
        <v>22</v>
      </c>
      <c r="M124" s="43" t="s">
        <v>23</v>
      </c>
      <c r="N124" s="63" t="s">
        <v>4</v>
      </c>
    </row>
    <row r="125" spans="1:14" s="22" customFormat="1" ht="12.75" hidden="1" x14ac:dyDescent="0.2">
      <c r="A125" s="14" t="s">
        <v>7</v>
      </c>
      <c r="B125" s="13">
        <v>40201</v>
      </c>
      <c r="C125" s="15">
        <v>4009793.5</v>
      </c>
      <c r="D125" s="16"/>
      <c r="E125" s="34"/>
      <c r="F125" s="17">
        <f t="shared" ref="F125:F139" si="50">SUM(C125:E125)</f>
        <v>4009793.5</v>
      </c>
      <c r="G125" s="15">
        <v>26119881.170000002</v>
      </c>
      <c r="H125" s="18"/>
      <c r="I125" s="16"/>
      <c r="J125" s="17">
        <f t="shared" ref="J125:J126" si="51">SUM(G125:I125)</f>
        <v>26119881.170000002</v>
      </c>
      <c r="K125" s="19">
        <f t="shared" ref="K125:K139" si="52">C125/G125</f>
        <v>0.15351499778664573</v>
      </c>
      <c r="L125" s="20"/>
      <c r="M125" s="20"/>
      <c r="N125" s="21">
        <f t="shared" ref="M125:N139" si="53">F125/J125</f>
        <v>0.15351499778664573</v>
      </c>
    </row>
    <row r="126" spans="1:14" s="22" customFormat="1" ht="12.75" hidden="1" x14ac:dyDescent="0.2">
      <c r="A126" s="14" t="s">
        <v>25</v>
      </c>
      <c r="B126" s="13">
        <v>11202</v>
      </c>
      <c r="C126" s="15">
        <v>215413.06</v>
      </c>
      <c r="D126" s="16"/>
      <c r="E126" s="34"/>
      <c r="F126" s="17">
        <f t="shared" si="50"/>
        <v>215413.06</v>
      </c>
      <c r="G126" s="15">
        <v>228586.94</v>
      </c>
      <c r="H126" s="18"/>
      <c r="I126" s="16"/>
      <c r="J126" s="17">
        <f t="shared" si="51"/>
        <v>228586.94</v>
      </c>
      <c r="K126" s="19">
        <f t="shared" si="52"/>
        <v>0.94236818603897488</v>
      </c>
      <c r="L126" s="20"/>
      <c r="M126" s="20"/>
      <c r="N126" s="21">
        <f t="shared" si="53"/>
        <v>0.94236818603897488</v>
      </c>
    </row>
    <row r="127" spans="1:14" s="22" customFormat="1" ht="12.75" hidden="1" x14ac:dyDescent="0.2">
      <c r="A127" s="23" t="s">
        <v>8</v>
      </c>
      <c r="B127" s="13">
        <v>60201</v>
      </c>
      <c r="C127" s="15">
        <v>6993.28</v>
      </c>
      <c r="D127" s="16"/>
      <c r="E127" s="16">
        <v>717203.27</v>
      </c>
      <c r="F127" s="17">
        <f t="shared" si="50"/>
        <v>724196.55</v>
      </c>
      <c r="G127" s="15">
        <v>37459.26</v>
      </c>
      <c r="H127" s="18"/>
      <c r="I127" s="16">
        <v>1659125.58</v>
      </c>
      <c r="J127" s="17">
        <f>SUM(G127:I127)</f>
        <v>1696584.84</v>
      </c>
      <c r="K127" s="19">
        <f t="shared" si="52"/>
        <v>0.18669028699445742</v>
      </c>
      <c r="L127" s="20"/>
      <c r="M127" s="20">
        <f t="shared" si="53"/>
        <v>0.43227786892418352</v>
      </c>
      <c r="N127" s="36">
        <f t="shared" si="53"/>
        <v>0.42685548811104551</v>
      </c>
    </row>
    <row r="128" spans="1:14" s="22" customFormat="1" ht="12.75" hidden="1" x14ac:dyDescent="0.2">
      <c r="A128" s="14" t="s">
        <v>9</v>
      </c>
      <c r="B128" s="13">
        <v>49203</v>
      </c>
      <c r="C128" s="15">
        <v>2131137.62</v>
      </c>
      <c r="D128" s="16"/>
      <c r="E128" s="34"/>
      <c r="F128" s="17">
        <f t="shared" si="50"/>
        <v>2131137.62</v>
      </c>
      <c r="G128" s="15">
        <v>3539101.57</v>
      </c>
      <c r="H128" s="18"/>
      <c r="I128" s="16"/>
      <c r="J128" s="17">
        <f t="shared" ref="J128:J130" si="54">SUM(G128:I128)</f>
        <v>3539101.57</v>
      </c>
      <c r="K128" s="19">
        <f t="shared" si="52"/>
        <v>0.6021691036123612</v>
      </c>
      <c r="L128" s="20"/>
      <c r="M128" s="20"/>
      <c r="N128" s="21">
        <f t="shared" si="53"/>
        <v>0.6021691036123612</v>
      </c>
    </row>
    <row r="129" spans="1:14" s="22" customFormat="1" ht="12.75" hidden="1" x14ac:dyDescent="0.2">
      <c r="A129" s="14" t="s">
        <v>11</v>
      </c>
      <c r="B129" s="13">
        <v>17202</v>
      </c>
      <c r="C129" s="15">
        <v>31343.84</v>
      </c>
      <c r="D129" s="16"/>
      <c r="E129" s="34"/>
      <c r="F129" s="17">
        <f t="shared" si="50"/>
        <v>31343.84</v>
      </c>
      <c r="G129" s="15">
        <v>474559.85</v>
      </c>
      <c r="H129" s="18"/>
      <c r="I129" s="16"/>
      <c r="J129" s="17">
        <f t="shared" si="54"/>
        <v>474559.85</v>
      </c>
      <c r="K129" s="19">
        <f t="shared" si="52"/>
        <v>6.6048233958266811E-2</v>
      </c>
      <c r="L129" s="20"/>
      <c r="M129" s="20"/>
      <c r="N129" s="21">
        <f t="shared" si="53"/>
        <v>6.6048233958266811E-2</v>
      </c>
    </row>
    <row r="130" spans="1:14" s="22" customFormat="1" ht="12.75" hidden="1" x14ac:dyDescent="0.2">
      <c r="A130" s="14" t="s">
        <v>12</v>
      </c>
      <c r="B130" s="13">
        <v>11201</v>
      </c>
      <c r="C130" s="15">
        <v>2379405.83</v>
      </c>
      <c r="D130" s="16"/>
      <c r="E130" s="34"/>
      <c r="F130" s="17">
        <f t="shared" si="50"/>
        <v>2379405.83</v>
      </c>
      <c r="G130" s="15">
        <v>2529859.4900000002</v>
      </c>
      <c r="H130" s="18"/>
      <c r="I130" s="16"/>
      <c r="J130" s="17">
        <f t="shared" si="54"/>
        <v>2529859.4900000002</v>
      </c>
      <c r="K130" s="19">
        <f t="shared" si="52"/>
        <v>0.94052884731554787</v>
      </c>
      <c r="L130" s="20"/>
      <c r="M130" s="20"/>
      <c r="N130" s="21">
        <f t="shared" si="53"/>
        <v>0.94052884731554787</v>
      </c>
    </row>
    <row r="131" spans="1:14" s="22" customFormat="1" ht="12.75" hidden="1" x14ac:dyDescent="0.2">
      <c r="A131" s="23" t="s">
        <v>13</v>
      </c>
      <c r="B131" s="13">
        <v>28201</v>
      </c>
      <c r="C131" s="15">
        <v>262149.27</v>
      </c>
      <c r="D131" s="16"/>
      <c r="E131" s="16">
        <v>787636.51</v>
      </c>
      <c r="F131" s="17">
        <f t="shared" si="50"/>
        <v>1049785.78</v>
      </c>
      <c r="G131" s="15">
        <v>529153.55000000005</v>
      </c>
      <c r="H131" s="18"/>
      <c r="I131" s="16">
        <v>3680669.84</v>
      </c>
      <c r="J131" s="17">
        <f>SUM(G131:I131)</f>
        <v>4209823.3899999997</v>
      </c>
      <c r="K131" s="19">
        <f t="shared" si="52"/>
        <v>0.49541247526356008</v>
      </c>
      <c r="L131" s="20"/>
      <c r="M131" s="20">
        <f>E131/I131</f>
        <v>0.21399270900103337</v>
      </c>
      <c r="N131" s="21">
        <f t="shared" si="53"/>
        <v>0.249365753084478</v>
      </c>
    </row>
    <row r="132" spans="1:14" s="22" customFormat="1" ht="12.75" hidden="1" x14ac:dyDescent="0.2">
      <c r="A132" s="23" t="s">
        <v>14</v>
      </c>
      <c r="B132" s="13">
        <v>6201</v>
      </c>
      <c r="C132" s="15">
        <v>19456.689999999999</v>
      </c>
      <c r="D132" s="16"/>
      <c r="E132" s="16">
        <v>301521.63</v>
      </c>
      <c r="F132" s="17">
        <f t="shared" si="50"/>
        <v>320978.32</v>
      </c>
      <c r="G132" s="15">
        <v>214702.4</v>
      </c>
      <c r="H132" s="18"/>
      <c r="I132" s="16">
        <v>858413.91</v>
      </c>
      <c r="J132" s="17">
        <f t="shared" ref="J132:J139" si="55">SUM(G132:I132)</f>
        <v>1073116.31</v>
      </c>
      <c r="K132" s="19">
        <f t="shared" si="52"/>
        <v>9.0621669809000729E-2</v>
      </c>
      <c r="L132" s="20"/>
      <c r="M132" s="20">
        <f>E132/I132</f>
        <v>0.35125436166336121</v>
      </c>
      <c r="N132" s="21">
        <f t="shared" si="53"/>
        <v>0.29910860268259271</v>
      </c>
    </row>
    <row r="133" spans="1:14" s="22" customFormat="1" ht="12.75" hidden="1" x14ac:dyDescent="0.2">
      <c r="A133" s="14" t="s">
        <v>21</v>
      </c>
      <c r="B133" s="13">
        <v>14201</v>
      </c>
      <c r="C133" s="15">
        <v>347136.92</v>
      </c>
      <c r="D133" s="16">
        <v>344166.04</v>
      </c>
      <c r="E133" s="34"/>
      <c r="F133" s="17">
        <f t="shared" si="50"/>
        <v>691302.96</v>
      </c>
      <c r="G133" s="15">
        <v>1219663.25</v>
      </c>
      <c r="H133" s="18">
        <v>146556.82</v>
      </c>
      <c r="I133" s="16"/>
      <c r="J133" s="17">
        <f t="shared" si="55"/>
        <v>1366220.07</v>
      </c>
      <c r="K133" s="19">
        <f t="shared" si="52"/>
        <v>0.28461702031277897</v>
      </c>
      <c r="L133" s="20">
        <f>D133/H133</f>
        <v>2.3483454403554878</v>
      </c>
      <c r="M133" s="20"/>
      <c r="N133" s="21">
        <f t="shared" si="53"/>
        <v>0.50599678278770999</v>
      </c>
    </row>
    <row r="134" spans="1:14" s="22" customFormat="1" ht="12.75" hidden="1" x14ac:dyDescent="0.2">
      <c r="A134" s="23" t="s">
        <v>15</v>
      </c>
      <c r="B134" s="13">
        <v>52201</v>
      </c>
      <c r="C134" s="15">
        <v>816074.87</v>
      </c>
      <c r="D134" s="16"/>
      <c r="E134" s="16">
        <v>460445.41</v>
      </c>
      <c r="F134" s="17">
        <f t="shared" si="50"/>
        <v>1276520.28</v>
      </c>
      <c r="G134" s="15">
        <v>1150526.92</v>
      </c>
      <c r="H134" s="18"/>
      <c r="I134" s="16">
        <v>1168445.33</v>
      </c>
      <c r="J134" s="17">
        <f t="shared" si="55"/>
        <v>2318972.25</v>
      </c>
      <c r="K134" s="19">
        <f t="shared" si="52"/>
        <v>0.70930532420745096</v>
      </c>
      <c r="L134" s="20"/>
      <c r="M134" s="20">
        <f>E134/I134</f>
        <v>0.39406671256069803</v>
      </c>
      <c r="N134" s="21">
        <f t="shared" si="53"/>
        <v>0.55046811362231696</v>
      </c>
    </row>
    <row r="135" spans="1:14" s="22" customFormat="1" ht="12.75" hidden="1" x14ac:dyDescent="0.2">
      <c r="A135" s="23" t="s">
        <v>16</v>
      </c>
      <c r="B135" s="13">
        <v>62201</v>
      </c>
      <c r="C135" s="15">
        <v>356303.69</v>
      </c>
      <c r="D135" s="16"/>
      <c r="E135" s="34"/>
      <c r="F135" s="17">
        <f t="shared" si="50"/>
        <v>356303.69</v>
      </c>
      <c r="G135" s="15">
        <v>1210034.8400000001</v>
      </c>
      <c r="H135" s="18"/>
      <c r="I135" s="16"/>
      <c r="J135" s="17">
        <f t="shared" si="55"/>
        <v>1210034.8400000001</v>
      </c>
      <c r="K135" s="19">
        <f t="shared" si="52"/>
        <v>0.29445738107838282</v>
      </c>
      <c r="L135" s="20"/>
      <c r="M135" s="20"/>
      <c r="N135" s="21">
        <f t="shared" si="53"/>
        <v>0.29445738107838282</v>
      </c>
    </row>
    <row r="136" spans="1:14" s="22" customFormat="1" ht="12.75" hidden="1" x14ac:dyDescent="0.2">
      <c r="A136" s="14" t="s">
        <v>17</v>
      </c>
      <c r="B136" s="13">
        <v>39201</v>
      </c>
      <c r="C136" s="15">
        <v>54175.27</v>
      </c>
      <c r="D136" s="16"/>
      <c r="E136" s="34"/>
      <c r="F136" s="17">
        <f t="shared" si="50"/>
        <v>54175.27</v>
      </c>
      <c r="G136" s="15">
        <v>443740.05</v>
      </c>
      <c r="H136" s="18"/>
      <c r="I136" s="16"/>
      <c r="J136" s="17">
        <f t="shared" si="55"/>
        <v>443740.05</v>
      </c>
      <c r="K136" s="19">
        <f t="shared" si="52"/>
        <v>0.12208785301214077</v>
      </c>
      <c r="L136" s="20"/>
      <c r="M136" s="20"/>
      <c r="N136" s="21">
        <f t="shared" si="53"/>
        <v>0.12208785301214077</v>
      </c>
    </row>
    <row r="137" spans="1:14" s="22" customFormat="1" ht="12.75" hidden="1" x14ac:dyDescent="0.2">
      <c r="A137" s="23" t="s">
        <v>18</v>
      </c>
      <c r="B137" s="13">
        <v>4201</v>
      </c>
      <c r="C137" s="15">
        <v>33056.36</v>
      </c>
      <c r="D137" s="16"/>
      <c r="E137" s="34"/>
      <c r="F137" s="17">
        <f t="shared" si="50"/>
        <v>33056.36</v>
      </c>
      <c r="G137" s="15">
        <v>1789446.26</v>
      </c>
      <c r="H137" s="18"/>
      <c r="I137" s="16"/>
      <c r="J137" s="17">
        <f t="shared" si="55"/>
        <v>1789446.26</v>
      </c>
      <c r="K137" s="19">
        <f t="shared" si="52"/>
        <v>1.8472954868172461E-2</v>
      </c>
      <c r="L137" s="20"/>
      <c r="M137" s="20"/>
      <c r="N137" s="21">
        <f t="shared" si="53"/>
        <v>1.8472954868172461E-2</v>
      </c>
    </row>
    <row r="138" spans="1:14" s="22" customFormat="1" ht="12.75" hidden="1" x14ac:dyDescent="0.2">
      <c r="A138" s="23" t="s">
        <v>19</v>
      </c>
      <c r="B138" s="13">
        <v>61201</v>
      </c>
      <c r="C138" s="15">
        <v>380838.31</v>
      </c>
      <c r="D138" s="16"/>
      <c r="E138" s="34"/>
      <c r="F138" s="17">
        <f t="shared" si="50"/>
        <v>380838.31</v>
      </c>
      <c r="G138" s="15">
        <v>1946159.91</v>
      </c>
      <c r="H138" s="18"/>
      <c r="I138" s="16"/>
      <c r="J138" s="17">
        <f t="shared" si="55"/>
        <v>1946159.91</v>
      </c>
      <c r="K138" s="19">
        <f t="shared" si="52"/>
        <v>0.19568705944620965</v>
      </c>
      <c r="L138" s="20"/>
      <c r="M138" s="20"/>
      <c r="N138" s="21">
        <f t="shared" si="53"/>
        <v>0.19568705944620965</v>
      </c>
    </row>
    <row r="139" spans="1:14" s="10" customFormat="1" ht="15.75" hidden="1" thickBot="1" x14ac:dyDescent="0.25">
      <c r="A139" s="26" t="s">
        <v>20</v>
      </c>
      <c r="B139" s="25">
        <v>37201</v>
      </c>
      <c r="C139" s="27">
        <v>816817.02</v>
      </c>
      <c r="D139" s="28"/>
      <c r="E139" s="35"/>
      <c r="F139" s="29">
        <f t="shared" si="50"/>
        <v>816817.02</v>
      </c>
      <c r="G139" s="27">
        <v>875467.57</v>
      </c>
      <c r="H139" s="30"/>
      <c r="I139" s="28"/>
      <c r="J139" s="29">
        <f t="shared" si="55"/>
        <v>875467.57</v>
      </c>
      <c r="K139" s="31">
        <f t="shared" si="52"/>
        <v>0.93300659897659033</v>
      </c>
      <c r="L139" s="32"/>
      <c r="M139" s="32"/>
      <c r="N139" s="33">
        <f t="shared" si="53"/>
        <v>0.93300659897659033</v>
      </c>
    </row>
    <row r="140" spans="1:14" ht="15.75" hidden="1" x14ac:dyDescent="0.2">
      <c r="A140" s="49">
        <v>2016</v>
      </c>
      <c r="B140" s="48"/>
      <c r="C140" s="50" t="s">
        <v>1</v>
      </c>
      <c r="D140" s="51"/>
      <c r="E140" s="51"/>
      <c r="F140" s="54"/>
      <c r="G140" s="52" t="s">
        <v>2</v>
      </c>
      <c r="H140" s="53"/>
      <c r="I140" s="53"/>
      <c r="J140" s="54"/>
      <c r="K140" s="52" t="s">
        <v>3</v>
      </c>
      <c r="L140" s="53"/>
      <c r="M140" s="53"/>
      <c r="N140" s="54"/>
    </row>
    <row r="141" spans="1:14" s="22" customFormat="1" ht="38.25" hidden="1" x14ac:dyDescent="0.2">
      <c r="A141" s="40" t="s">
        <v>5</v>
      </c>
      <c r="B141" s="39" t="s">
        <v>0</v>
      </c>
      <c r="C141" s="41" t="s">
        <v>6</v>
      </c>
      <c r="D141" s="42" t="s">
        <v>22</v>
      </c>
      <c r="E141" s="46" t="s">
        <v>23</v>
      </c>
      <c r="F141" s="44" t="s">
        <v>4</v>
      </c>
      <c r="G141" s="41" t="s">
        <v>6</v>
      </c>
      <c r="H141" s="42" t="s">
        <v>22</v>
      </c>
      <c r="I141" s="43" t="s">
        <v>23</v>
      </c>
      <c r="J141" s="45" t="s">
        <v>4</v>
      </c>
      <c r="K141" s="41" t="s">
        <v>6</v>
      </c>
      <c r="L141" s="42" t="s">
        <v>22</v>
      </c>
      <c r="M141" s="43" t="s">
        <v>23</v>
      </c>
      <c r="N141" s="63" t="s">
        <v>4</v>
      </c>
    </row>
    <row r="142" spans="1:14" s="22" customFormat="1" ht="12.75" hidden="1" x14ac:dyDescent="0.2">
      <c r="A142" s="14" t="s">
        <v>7</v>
      </c>
      <c r="B142" s="13">
        <v>40201</v>
      </c>
      <c r="C142" s="15">
        <v>3948195.04</v>
      </c>
      <c r="D142" s="16"/>
      <c r="E142" s="34"/>
      <c r="F142" s="17">
        <f t="shared" ref="F142:F155" si="56">SUM(C142:E142)</f>
        <v>3948195.04</v>
      </c>
      <c r="G142" s="15">
        <v>25721077.77</v>
      </c>
      <c r="H142" s="18"/>
      <c r="I142" s="16"/>
      <c r="J142" s="17">
        <f t="shared" ref="J142" si="57">SUM(G142:I142)</f>
        <v>25721077.77</v>
      </c>
      <c r="K142" s="19">
        <f t="shared" ref="K142:K155" si="58">C142/G142</f>
        <v>0.153500373324364</v>
      </c>
      <c r="L142" s="20"/>
      <c r="M142" s="20"/>
      <c r="N142" s="21">
        <f t="shared" ref="N142:N155" si="59">F142/J142</f>
        <v>0.153500373324364</v>
      </c>
    </row>
    <row r="143" spans="1:14" s="22" customFormat="1" ht="12.75" hidden="1" x14ac:dyDescent="0.2">
      <c r="A143" s="23" t="s">
        <v>8</v>
      </c>
      <c r="B143" s="13">
        <v>60201</v>
      </c>
      <c r="C143" s="15">
        <v>6994.54</v>
      </c>
      <c r="D143" s="16"/>
      <c r="E143" s="16">
        <v>675711.28</v>
      </c>
      <c r="F143" s="17">
        <f t="shared" si="56"/>
        <v>682705.82000000007</v>
      </c>
      <c r="G143" s="15">
        <v>35176.800000000003</v>
      </c>
      <c r="H143" s="18"/>
      <c r="I143" s="16">
        <v>1457826.62</v>
      </c>
      <c r="J143" s="17">
        <f>SUM(G143:I143)</f>
        <v>1493003.4200000002</v>
      </c>
      <c r="K143" s="19">
        <f t="shared" si="58"/>
        <v>0.19883957608423733</v>
      </c>
      <c r="L143" s="20"/>
      <c r="M143" s="20">
        <f>E143/I143</f>
        <v>0.46350592774880184</v>
      </c>
      <c r="N143" s="21">
        <f t="shared" si="59"/>
        <v>0.45727009788095463</v>
      </c>
    </row>
    <row r="144" spans="1:14" s="22" customFormat="1" ht="12.75" hidden="1" x14ac:dyDescent="0.2">
      <c r="A144" s="14" t="s">
        <v>9</v>
      </c>
      <c r="B144" s="13">
        <v>49203</v>
      </c>
      <c r="C144" s="15">
        <v>2102828.5299999998</v>
      </c>
      <c r="D144" s="16"/>
      <c r="E144" s="34"/>
      <c r="F144" s="17">
        <f t="shared" si="56"/>
        <v>2102828.5299999998</v>
      </c>
      <c r="G144" s="15">
        <v>3280246.58</v>
      </c>
      <c r="H144" s="18"/>
      <c r="I144" s="16"/>
      <c r="J144" s="17">
        <f t="shared" ref="J144:J146" si="60">SUM(G144:I144)</f>
        <v>3280246.58</v>
      </c>
      <c r="K144" s="19">
        <f t="shared" si="58"/>
        <v>0.64105806643353003</v>
      </c>
      <c r="L144" s="20"/>
      <c r="M144" s="20"/>
      <c r="N144" s="21">
        <f t="shared" si="59"/>
        <v>0.64105806643353003</v>
      </c>
    </row>
    <row r="145" spans="1:14" s="22" customFormat="1" ht="12.75" hidden="1" x14ac:dyDescent="0.2">
      <c r="A145" s="14" t="s">
        <v>11</v>
      </c>
      <c r="B145" s="13">
        <v>17202</v>
      </c>
      <c r="C145" s="15">
        <v>55865.69</v>
      </c>
      <c r="D145" s="16"/>
      <c r="E145" s="34"/>
      <c r="F145" s="17">
        <f t="shared" si="56"/>
        <v>55865.69</v>
      </c>
      <c r="G145" s="15">
        <v>441756.35</v>
      </c>
      <c r="H145" s="18"/>
      <c r="I145" s="16"/>
      <c r="J145" s="17">
        <f t="shared" si="60"/>
        <v>441756.35</v>
      </c>
      <c r="K145" s="19">
        <f t="shared" si="58"/>
        <v>0.12646267563556246</v>
      </c>
      <c r="L145" s="20"/>
      <c r="M145" s="20"/>
      <c r="N145" s="21">
        <f t="shared" si="59"/>
        <v>0.12646267563556246</v>
      </c>
    </row>
    <row r="146" spans="1:14" s="22" customFormat="1" ht="12.75" hidden="1" x14ac:dyDescent="0.2">
      <c r="A146" s="23" t="s">
        <v>12</v>
      </c>
      <c r="B146" s="13">
        <v>11201</v>
      </c>
      <c r="C146" s="15">
        <v>2322860.11</v>
      </c>
      <c r="D146" s="16"/>
      <c r="E146" s="34"/>
      <c r="F146" s="17">
        <f t="shared" si="56"/>
        <v>2322860.11</v>
      </c>
      <c r="G146" s="15">
        <v>5896373.6699999999</v>
      </c>
      <c r="H146" s="18"/>
      <c r="I146" s="16"/>
      <c r="J146" s="17">
        <f t="shared" si="60"/>
        <v>5896373.6699999999</v>
      </c>
      <c r="K146" s="19">
        <f t="shared" si="58"/>
        <v>0.39394723604754173</v>
      </c>
      <c r="L146" s="20"/>
      <c r="M146" s="20"/>
      <c r="N146" s="21">
        <f t="shared" si="59"/>
        <v>0.39394723604754173</v>
      </c>
    </row>
    <row r="147" spans="1:14" s="22" customFormat="1" ht="12.75" hidden="1" x14ac:dyDescent="0.2">
      <c r="A147" s="23" t="s">
        <v>13</v>
      </c>
      <c r="B147" s="13">
        <v>28201</v>
      </c>
      <c r="C147" s="15">
        <v>195249.32</v>
      </c>
      <c r="D147" s="16"/>
      <c r="E147" s="16">
        <v>700147.09</v>
      </c>
      <c r="F147" s="17">
        <f t="shared" si="56"/>
        <v>895396.40999999992</v>
      </c>
      <c r="G147" s="15">
        <v>535484.18999999994</v>
      </c>
      <c r="H147" s="18"/>
      <c r="I147" s="16">
        <v>3508982.02</v>
      </c>
      <c r="J147" s="17">
        <f>SUM(G147:I147)</f>
        <v>4044466.21</v>
      </c>
      <c r="K147" s="19">
        <f t="shared" si="58"/>
        <v>0.36462200686074414</v>
      </c>
      <c r="L147" s="20"/>
      <c r="M147" s="20">
        <f>E147/I147</f>
        <v>0.19952997365315653</v>
      </c>
      <c r="N147" s="21">
        <f t="shared" si="59"/>
        <v>0.22138803083238021</v>
      </c>
    </row>
    <row r="148" spans="1:14" s="22" customFormat="1" ht="12.75" hidden="1" x14ac:dyDescent="0.2">
      <c r="A148" s="23" t="s">
        <v>14</v>
      </c>
      <c r="B148" s="13">
        <v>6201</v>
      </c>
      <c r="C148" s="15">
        <v>18874.29</v>
      </c>
      <c r="D148" s="16"/>
      <c r="E148" s="16">
        <v>230165.74</v>
      </c>
      <c r="F148" s="17">
        <f t="shared" si="56"/>
        <v>249040.03</v>
      </c>
      <c r="G148" s="15">
        <v>197031.79</v>
      </c>
      <c r="H148" s="18"/>
      <c r="I148" s="16">
        <v>815389.79</v>
      </c>
      <c r="J148" s="17">
        <f t="shared" ref="J148:J155" si="61">SUM(G148:I148)</f>
        <v>1012421.5800000001</v>
      </c>
      <c r="K148" s="19">
        <f t="shared" si="58"/>
        <v>9.5793120490860889E-2</v>
      </c>
      <c r="L148" s="20"/>
      <c r="M148" s="20">
        <f>E148/I148</f>
        <v>0.28227694634243577</v>
      </c>
      <c r="N148" s="21">
        <f t="shared" si="59"/>
        <v>0.24598451368450677</v>
      </c>
    </row>
    <row r="149" spans="1:14" s="22" customFormat="1" ht="12.75" hidden="1" x14ac:dyDescent="0.2">
      <c r="A149" s="14" t="s">
        <v>21</v>
      </c>
      <c r="B149" s="13">
        <v>14201</v>
      </c>
      <c r="C149" s="15">
        <v>313961.23</v>
      </c>
      <c r="D149" s="16">
        <v>343341.86</v>
      </c>
      <c r="E149" s="34"/>
      <c r="F149" s="17">
        <f t="shared" si="56"/>
        <v>657303.09</v>
      </c>
      <c r="G149" s="15">
        <v>1099671.3899999999</v>
      </c>
      <c r="H149" s="18">
        <v>93603.81</v>
      </c>
      <c r="I149" s="16"/>
      <c r="J149" s="17">
        <f t="shared" si="61"/>
        <v>1193275.2</v>
      </c>
      <c r="K149" s="19">
        <f t="shared" si="58"/>
        <v>0.28550459060319827</v>
      </c>
      <c r="L149" s="20">
        <f>D149/H149</f>
        <v>3.6680329572054813</v>
      </c>
      <c r="M149" s="20"/>
      <c r="N149" s="21">
        <f t="shared" si="59"/>
        <v>0.55083947944279743</v>
      </c>
    </row>
    <row r="150" spans="1:14" s="22" customFormat="1" ht="12.75" hidden="1" x14ac:dyDescent="0.2">
      <c r="A150" s="23" t="s">
        <v>15</v>
      </c>
      <c r="B150" s="13">
        <v>52201</v>
      </c>
      <c r="C150" s="15">
        <v>803443.27</v>
      </c>
      <c r="D150" s="16"/>
      <c r="E150" s="16">
        <v>449830.86</v>
      </c>
      <c r="F150" s="17">
        <f t="shared" si="56"/>
        <v>1253274.1299999999</v>
      </c>
      <c r="G150" s="15">
        <v>1053308.18</v>
      </c>
      <c r="H150" s="18"/>
      <c r="I150" s="16">
        <v>1075036.6100000001</v>
      </c>
      <c r="J150" s="17">
        <f t="shared" si="61"/>
        <v>2128344.79</v>
      </c>
      <c r="K150" s="19">
        <f t="shared" si="58"/>
        <v>0.76278081311397394</v>
      </c>
      <c r="L150" s="20"/>
      <c r="M150" s="20">
        <f>E150/I150</f>
        <v>0.41843306154941079</v>
      </c>
      <c r="N150" s="21">
        <f t="shared" si="59"/>
        <v>0.5888492014491693</v>
      </c>
    </row>
    <row r="151" spans="1:14" s="22" customFormat="1" ht="12.75" hidden="1" x14ac:dyDescent="0.2">
      <c r="A151" s="23" t="s">
        <v>16</v>
      </c>
      <c r="B151" s="13">
        <v>62201</v>
      </c>
      <c r="C151" s="15">
        <v>317619.7</v>
      </c>
      <c r="D151" s="16"/>
      <c r="E151" s="34"/>
      <c r="F151" s="17">
        <f t="shared" si="56"/>
        <v>317619.7</v>
      </c>
      <c r="G151" s="15">
        <v>1020225.49</v>
      </c>
      <c r="H151" s="18"/>
      <c r="I151" s="16"/>
      <c r="J151" s="17">
        <f t="shared" si="61"/>
        <v>1020225.49</v>
      </c>
      <c r="K151" s="19">
        <f t="shared" si="58"/>
        <v>0.31132303898817509</v>
      </c>
      <c r="L151" s="20"/>
      <c r="M151" s="20"/>
      <c r="N151" s="21">
        <f t="shared" si="59"/>
        <v>0.31132303898817509</v>
      </c>
    </row>
    <row r="152" spans="1:14" s="22" customFormat="1" ht="12.75" hidden="1" x14ac:dyDescent="0.2">
      <c r="A152" s="14" t="s">
        <v>17</v>
      </c>
      <c r="B152" s="13">
        <v>39201</v>
      </c>
      <c r="C152" s="15">
        <v>53795.89</v>
      </c>
      <c r="D152" s="16"/>
      <c r="E152" s="34"/>
      <c r="F152" s="17">
        <f t="shared" si="56"/>
        <v>53795.89</v>
      </c>
      <c r="G152" s="15">
        <v>417876.3</v>
      </c>
      <c r="H152" s="18"/>
      <c r="I152" s="16"/>
      <c r="J152" s="17">
        <f t="shared" si="61"/>
        <v>417876.3</v>
      </c>
      <c r="K152" s="19">
        <f t="shared" si="58"/>
        <v>0.12873639878595652</v>
      </c>
      <c r="L152" s="20"/>
      <c r="M152" s="20"/>
      <c r="N152" s="21">
        <f t="shared" si="59"/>
        <v>0.12873639878595652</v>
      </c>
    </row>
    <row r="153" spans="1:14" s="22" customFormat="1" ht="12.75" hidden="1" x14ac:dyDescent="0.2">
      <c r="A153" s="23" t="s">
        <v>18</v>
      </c>
      <c r="B153" s="13">
        <v>4201</v>
      </c>
      <c r="C153" s="15">
        <v>312800.82</v>
      </c>
      <c r="D153" s="16"/>
      <c r="E153" s="34"/>
      <c r="F153" s="17">
        <f t="shared" si="56"/>
        <v>312800.82</v>
      </c>
      <c r="G153" s="15">
        <v>1640987.83</v>
      </c>
      <c r="H153" s="18"/>
      <c r="I153" s="16"/>
      <c r="J153" s="17">
        <f t="shared" si="61"/>
        <v>1640987.83</v>
      </c>
      <c r="K153" s="19">
        <f t="shared" si="58"/>
        <v>0.190617391720693</v>
      </c>
      <c r="L153" s="20"/>
      <c r="M153" s="20"/>
      <c r="N153" s="21">
        <f t="shared" si="59"/>
        <v>0.190617391720693</v>
      </c>
    </row>
    <row r="154" spans="1:14" s="22" customFormat="1" ht="12.75" hidden="1" x14ac:dyDescent="0.2">
      <c r="A154" s="23" t="s">
        <v>19</v>
      </c>
      <c r="B154" s="13">
        <v>61201</v>
      </c>
      <c r="C154" s="15">
        <v>283010.64</v>
      </c>
      <c r="D154" s="16"/>
      <c r="E154" s="34"/>
      <c r="F154" s="17">
        <f t="shared" si="56"/>
        <v>283010.64</v>
      </c>
      <c r="G154" s="15">
        <v>1999647.29</v>
      </c>
      <c r="H154" s="18"/>
      <c r="I154" s="16"/>
      <c r="J154" s="17">
        <f t="shared" si="61"/>
        <v>1999647.29</v>
      </c>
      <c r="K154" s="19">
        <f t="shared" si="58"/>
        <v>0.14153027957245401</v>
      </c>
      <c r="L154" s="20"/>
      <c r="M154" s="20"/>
      <c r="N154" s="21">
        <f t="shared" si="59"/>
        <v>0.14153027957245401</v>
      </c>
    </row>
    <row r="155" spans="1:14" s="22" customFormat="1" ht="13.5" hidden="1" thickBot="1" x14ac:dyDescent="0.25">
      <c r="A155" s="26" t="s">
        <v>20</v>
      </c>
      <c r="B155" s="25">
        <v>37201</v>
      </c>
      <c r="C155" s="27">
        <v>874702.61</v>
      </c>
      <c r="D155" s="28"/>
      <c r="E155" s="35"/>
      <c r="F155" s="29">
        <f t="shared" si="56"/>
        <v>874702.61</v>
      </c>
      <c r="G155" s="27">
        <v>921120.53</v>
      </c>
      <c r="H155" s="30"/>
      <c r="I155" s="28"/>
      <c r="J155" s="29">
        <f t="shared" si="61"/>
        <v>921120.53</v>
      </c>
      <c r="K155" s="31">
        <f t="shared" si="58"/>
        <v>0.94960711601987635</v>
      </c>
      <c r="L155" s="32"/>
      <c r="M155" s="32"/>
      <c r="N155" s="33">
        <f t="shared" si="59"/>
        <v>0.94960711601987635</v>
      </c>
    </row>
    <row r="156" spans="1:14" s="10" customFormat="1" ht="15.75" hidden="1" x14ac:dyDescent="0.25">
      <c r="A156" s="49">
        <v>2015</v>
      </c>
      <c r="B156" s="48"/>
      <c r="C156" s="50" t="s">
        <v>1</v>
      </c>
      <c r="D156" s="51"/>
      <c r="E156" s="51"/>
      <c r="F156" s="54"/>
      <c r="G156" s="52" t="s">
        <v>2</v>
      </c>
      <c r="H156" s="53"/>
      <c r="I156" s="53"/>
      <c r="J156" s="54"/>
      <c r="K156" s="52" t="s">
        <v>3</v>
      </c>
      <c r="L156" s="53"/>
      <c r="M156" s="53"/>
      <c r="N156" s="54"/>
    </row>
    <row r="157" spans="1:14" ht="38.25" hidden="1" x14ac:dyDescent="0.2">
      <c r="A157" s="40" t="s">
        <v>5</v>
      </c>
      <c r="B157" s="39" t="s">
        <v>0</v>
      </c>
      <c r="C157" s="41" t="s">
        <v>6</v>
      </c>
      <c r="D157" s="42" t="s">
        <v>22</v>
      </c>
      <c r="E157" s="46" t="s">
        <v>23</v>
      </c>
      <c r="F157" s="44" t="s">
        <v>4</v>
      </c>
      <c r="G157" s="41" t="s">
        <v>6</v>
      </c>
      <c r="H157" s="42" t="s">
        <v>22</v>
      </c>
      <c r="I157" s="43" t="s">
        <v>23</v>
      </c>
      <c r="J157" s="45" t="s">
        <v>4</v>
      </c>
      <c r="K157" s="41" t="s">
        <v>6</v>
      </c>
      <c r="L157" s="42" t="s">
        <v>22</v>
      </c>
      <c r="M157" s="43" t="s">
        <v>23</v>
      </c>
      <c r="N157" s="63" t="s">
        <v>4</v>
      </c>
    </row>
    <row r="158" spans="1:14" s="22" customFormat="1" ht="12.75" hidden="1" x14ac:dyDescent="0.2">
      <c r="A158" s="14" t="s">
        <v>7</v>
      </c>
      <c r="B158" s="13">
        <v>40201</v>
      </c>
      <c r="C158" s="15">
        <v>3666333.52</v>
      </c>
      <c r="D158" s="16"/>
      <c r="E158" s="34"/>
      <c r="F158" s="17">
        <f t="shared" ref="F158:F172" si="62">SUM(C158:E158)</f>
        <v>3666333.52</v>
      </c>
      <c r="G158" s="15">
        <v>26009330.350000001</v>
      </c>
      <c r="H158" s="18"/>
      <c r="I158" s="16"/>
      <c r="J158" s="17">
        <f t="shared" ref="J158:J172" si="63">SUM(G158:I158)</f>
        <v>26009330.350000001</v>
      </c>
      <c r="K158" s="19">
        <f t="shared" ref="K158:K172" si="64">C158/G158</f>
        <v>0.14096224203634677</v>
      </c>
      <c r="L158" s="20"/>
      <c r="M158" s="20"/>
      <c r="N158" s="21">
        <f t="shared" ref="N158:N172" si="65">F158/J158</f>
        <v>0.14096224203634677</v>
      </c>
    </row>
    <row r="159" spans="1:14" s="22" customFormat="1" ht="12.75" hidden="1" x14ac:dyDescent="0.2">
      <c r="A159" s="23" t="s">
        <v>8</v>
      </c>
      <c r="B159" s="13">
        <v>60201</v>
      </c>
      <c r="C159" s="15">
        <v>7312.34</v>
      </c>
      <c r="D159" s="16"/>
      <c r="E159" s="16">
        <v>663339.93999999994</v>
      </c>
      <c r="F159" s="17">
        <f t="shared" si="62"/>
        <v>670652.27999999991</v>
      </c>
      <c r="G159" s="15">
        <v>39521.129999999997</v>
      </c>
      <c r="H159" s="18"/>
      <c r="I159" s="16">
        <v>1424811</v>
      </c>
      <c r="J159" s="17">
        <f>SUM(G159:I159)</f>
        <v>1464332.13</v>
      </c>
      <c r="K159" s="19">
        <f t="shared" si="64"/>
        <v>0.18502355575359308</v>
      </c>
      <c r="L159" s="20"/>
      <c r="M159" s="20">
        <f>E159/I159</f>
        <v>0.46556346069759424</v>
      </c>
      <c r="N159" s="21">
        <f t="shared" si="65"/>
        <v>0.45799191744840018</v>
      </c>
    </row>
    <row r="160" spans="1:14" s="22" customFormat="1" ht="12.75" hidden="1" x14ac:dyDescent="0.2">
      <c r="A160" s="14" t="s">
        <v>9</v>
      </c>
      <c r="B160" s="13">
        <v>49203</v>
      </c>
      <c r="C160" s="15">
        <v>2101547.2400000002</v>
      </c>
      <c r="D160" s="16"/>
      <c r="E160" s="34"/>
      <c r="F160" s="17">
        <f t="shared" si="62"/>
        <v>2101547.2400000002</v>
      </c>
      <c r="G160" s="15">
        <v>3005276.06</v>
      </c>
      <c r="H160" s="18"/>
      <c r="I160" s="16"/>
      <c r="J160" s="17">
        <f t="shared" si="63"/>
        <v>3005276.06</v>
      </c>
      <c r="K160" s="19">
        <f t="shared" si="64"/>
        <v>0.69928592183973948</v>
      </c>
      <c r="L160" s="20"/>
      <c r="M160" s="20"/>
      <c r="N160" s="21">
        <f t="shared" si="65"/>
        <v>0.69928592183973948</v>
      </c>
    </row>
    <row r="161" spans="1:14" s="22" customFormat="1" ht="12.75" hidden="1" x14ac:dyDescent="0.2">
      <c r="A161" s="14" t="s">
        <v>10</v>
      </c>
      <c r="B161" s="13">
        <v>6202</v>
      </c>
      <c r="C161" s="15">
        <v>38067.11</v>
      </c>
      <c r="D161" s="16"/>
      <c r="E161" s="34"/>
      <c r="F161" s="17">
        <f t="shared" si="62"/>
        <v>38067.11</v>
      </c>
      <c r="G161" s="15">
        <v>807055.85</v>
      </c>
      <c r="H161" s="18"/>
      <c r="I161" s="16"/>
      <c r="J161" s="17">
        <f t="shared" si="63"/>
        <v>807055.85</v>
      </c>
      <c r="K161" s="19">
        <f t="shared" si="64"/>
        <v>4.7167875680474904E-2</v>
      </c>
      <c r="L161" s="20"/>
      <c r="M161" s="20"/>
      <c r="N161" s="21">
        <f t="shared" si="65"/>
        <v>4.7167875680474904E-2</v>
      </c>
    </row>
    <row r="162" spans="1:14" s="22" customFormat="1" ht="12.75" hidden="1" x14ac:dyDescent="0.2">
      <c r="A162" s="14" t="s">
        <v>11</v>
      </c>
      <c r="B162" s="13">
        <v>17202</v>
      </c>
      <c r="C162" s="15">
        <v>43167.8</v>
      </c>
      <c r="D162" s="16"/>
      <c r="E162" s="34"/>
      <c r="F162" s="17">
        <f t="shared" si="62"/>
        <v>43167.8</v>
      </c>
      <c r="G162" s="15">
        <v>427401.69</v>
      </c>
      <c r="H162" s="18"/>
      <c r="I162" s="16"/>
      <c r="J162" s="17">
        <f t="shared" si="63"/>
        <v>427401.69</v>
      </c>
      <c r="K162" s="19">
        <f t="shared" si="64"/>
        <v>0.10100053652104184</v>
      </c>
      <c r="L162" s="20"/>
      <c r="M162" s="20"/>
      <c r="N162" s="21">
        <f t="shared" si="65"/>
        <v>0.10100053652104184</v>
      </c>
    </row>
    <row r="163" spans="1:14" s="22" customFormat="1" ht="12.75" hidden="1" x14ac:dyDescent="0.2">
      <c r="A163" s="23" t="s">
        <v>12</v>
      </c>
      <c r="B163" s="13">
        <v>11201</v>
      </c>
      <c r="C163" s="15">
        <v>2667564.7400000002</v>
      </c>
      <c r="D163" s="16"/>
      <c r="E163" s="34"/>
      <c r="F163" s="17">
        <f t="shared" si="62"/>
        <v>2667564.7400000002</v>
      </c>
      <c r="G163" s="15">
        <v>9588745.5700000003</v>
      </c>
      <c r="H163" s="18"/>
      <c r="I163" s="16"/>
      <c r="J163" s="17">
        <f t="shared" si="63"/>
        <v>9588745.5700000003</v>
      </c>
      <c r="K163" s="19">
        <f t="shared" si="64"/>
        <v>0.27819746811782392</v>
      </c>
      <c r="L163" s="20"/>
      <c r="M163" s="20"/>
      <c r="N163" s="21">
        <f t="shared" si="65"/>
        <v>0.27819746811782392</v>
      </c>
    </row>
    <row r="164" spans="1:14" s="22" customFormat="1" ht="12.75" hidden="1" x14ac:dyDescent="0.2">
      <c r="A164" s="23" t="s">
        <v>13</v>
      </c>
      <c r="B164" s="13">
        <v>28201</v>
      </c>
      <c r="C164" s="15">
        <v>118280.29</v>
      </c>
      <c r="D164" s="16"/>
      <c r="E164" s="16">
        <v>749380.01</v>
      </c>
      <c r="F164" s="17">
        <f t="shared" si="62"/>
        <v>867660.3</v>
      </c>
      <c r="G164" s="15">
        <v>503581.11</v>
      </c>
      <c r="H164" s="18"/>
      <c r="I164" s="16">
        <v>3387453.22</v>
      </c>
      <c r="J164" s="17">
        <f>SUM(G164:I164)</f>
        <v>3891034.33</v>
      </c>
      <c r="K164" s="19">
        <f t="shared" si="64"/>
        <v>0.23487832972924658</v>
      </c>
      <c r="L164" s="20"/>
      <c r="M164" s="20">
        <f>E164/I164</f>
        <v>0.22122224613333552</v>
      </c>
      <c r="N164" s="21">
        <f t="shared" si="65"/>
        <v>0.22298962857004656</v>
      </c>
    </row>
    <row r="165" spans="1:14" s="22" customFormat="1" ht="12.75" hidden="1" x14ac:dyDescent="0.2">
      <c r="A165" s="23" t="s">
        <v>14</v>
      </c>
      <c r="B165" s="13">
        <v>6201</v>
      </c>
      <c r="C165" s="15">
        <v>20280.07</v>
      </c>
      <c r="D165" s="16"/>
      <c r="E165" s="16">
        <v>272613.62</v>
      </c>
      <c r="F165" s="17">
        <f t="shared" si="62"/>
        <v>292893.69</v>
      </c>
      <c r="G165" s="15">
        <v>210562.27</v>
      </c>
      <c r="H165" s="18"/>
      <c r="I165" s="16">
        <v>836952.75</v>
      </c>
      <c r="J165" s="17">
        <f t="shared" si="63"/>
        <v>1047515.02</v>
      </c>
      <c r="K165" s="19">
        <f t="shared" si="64"/>
        <v>9.6313883774144349E-2</v>
      </c>
      <c r="L165" s="20"/>
      <c r="M165" s="20">
        <f>E165/I165</f>
        <v>0.32572163721309239</v>
      </c>
      <c r="N165" s="21">
        <f t="shared" si="65"/>
        <v>0.27960810528521107</v>
      </c>
    </row>
    <row r="166" spans="1:14" s="22" customFormat="1" ht="12.75" hidden="1" x14ac:dyDescent="0.2">
      <c r="A166" s="14" t="s">
        <v>21</v>
      </c>
      <c r="B166" s="13">
        <v>14201</v>
      </c>
      <c r="C166" s="15">
        <v>260681.25</v>
      </c>
      <c r="D166" s="16">
        <v>256721.68</v>
      </c>
      <c r="E166" s="34"/>
      <c r="F166" s="17">
        <f t="shared" si="62"/>
        <v>517402.93</v>
      </c>
      <c r="G166" s="15">
        <v>1286733.25</v>
      </c>
      <c r="H166" s="18">
        <v>117768.4</v>
      </c>
      <c r="I166" s="16"/>
      <c r="J166" s="17">
        <f t="shared" si="63"/>
        <v>1404501.65</v>
      </c>
      <c r="K166" s="19">
        <f t="shared" si="64"/>
        <v>0.20259152392308197</v>
      </c>
      <c r="L166" s="20">
        <f>D166/H166</f>
        <v>2.1798859456356716</v>
      </c>
      <c r="M166" s="20"/>
      <c r="N166" s="21">
        <f t="shared" si="65"/>
        <v>0.36838897982070723</v>
      </c>
    </row>
    <row r="167" spans="1:14" s="22" customFormat="1" ht="12.75" hidden="1" x14ac:dyDescent="0.2">
      <c r="A167" s="23" t="s">
        <v>15</v>
      </c>
      <c r="B167" s="13">
        <v>52201</v>
      </c>
      <c r="C167" s="15">
        <v>718537.51</v>
      </c>
      <c r="D167" s="16"/>
      <c r="E167" s="16">
        <v>481554.4</v>
      </c>
      <c r="F167" s="17">
        <f t="shared" si="62"/>
        <v>1200091.9100000001</v>
      </c>
      <c r="G167" s="15">
        <v>1539396.98</v>
      </c>
      <c r="H167" s="18"/>
      <c r="I167" s="16">
        <v>997628.19</v>
      </c>
      <c r="J167" s="17">
        <f t="shared" si="63"/>
        <v>2537025.17</v>
      </c>
      <c r="K167" s="19">
        <f t="shared" si="64"/>
        <v>0.46676557076265018</v>
      </c>
      <c r="L167" s="20"/>
      <c r="M167" s="20">
        <f>E167/I167</f>
        <v>0.48269927095785059</v>
      </c>
      <c r="N167" s="21">
        <f t="shared" si="65"/>
        <v>0.47303114064098944</v>
      </c>
    </row>
    <row r="168" spans="1:14" s="22" customFormat="1" ht="12.75" hidden="1" x14ac:dyDescent="0.2">
      <c r="A168" s="23" t="s">
        <v>16</v>
      </c>
      <c r="B168" s="13">
        <v>62201</v>
      </c>
      <c r="C168" s="15">
        <v>312104.46999999997</v>
      </c>
      <c r="D168" s="16"/>
      <c r="E168" s="34"/>
      <c r="F168" s="17">
        <f t="shared" si="62"/>
        <v>312104.46999999997</v>
      </c>
      <c r="G168" s="15">
        <v>930978.57</v>
      </c>
      <c r="H168" s="18"/>
      <c r="I168" s="16"/>
      <c r="J168" s="17">
        <f t="shared" si="63"/>
        <v>930978.57</v>
      </c>
      <c r="K168" s="19">
        <f t="shared" si="64"/>
        <v>0.33524345248892246</v>
      </c>
      <c r="L168" s="20"/>
      <c r="M168" s="20"/>
      <c r="N168" s="21">
        <f t="shared" si="65"/>
        <v>0.33524345248892246</v>
      </c>
    </row>
    <row r="169" spans="1:14" s="22" customFormat="1" ht="12.75" hidden="1" x14ac:dyDescent="0.2">
      <c r="A169" s="14" t="s">
        <v>17</v>
      </c>
      <c r="B169" s="13">
        <v>39201</v>
      </c>
      <c r="C169" s="15">
        <v>53795.89</v>
      </c>
      <c r="D169" s="16"/>
      <c r="E169" s="34"/>
      <c r="F169" s="17">
        <f t="shared" si="62"/>
        <v>53795.89</v>
      </c>
      <c r="G169" s="15">
        <v>433217.81</v>
      </c>
      <c r="H169" s="18"/>
      <c r="I169" s="16"/>
      <c r="J169" s="17">
        <f t="shared" si="63"/>
        <v>433217.81</v>
      </c>
      <c r="K169" s="19">
        <f t="shared" si="64"/>
        <v>0.1241774662957647</v>
      </c>
      <c r="L169" s="20"/>
      <c r="M169" s="20"/>
      <c r="N169" s="21">
        <f t="shared" si="65"/>
        <v>0.1241774662957647</v>
      </c>
    </row>
    <row r="170" spans="1:14" s="22" customFormat="1" ht="12.75" hidden="1" x14ac:dyDescent="0.2">
      <c r="A170" s="23" t="s">
        <v>18</v>
      </c>
      <c r="B170" s="13">
        <v>4201</v>
      </c>
      <c r="C170" s="15">
        <v>198216.24</v>
      </c>
      <c r="D170" s="16"/>
      <c r="E170" s="34"/>
      <c r="F170" s="17">
        <f t="shared" si="62"/>
        <v>198216.24</v>
      </c>
      <c r="G170" s="15">
        <v>1657830.15</v>
      </c>
      <c r="H170" s="18"/>
      <c r="I170" s="16"/>
      <c r="J170" s="17">
        <f t="shared" si="63"/>
        <v>1657830.15</v>
      </c>
      <c r="K170" s="19">
        <f t="shared" si="64"/>
        <v>0.11956365976333583</v>
      </c>
      <c r="L170" s="20"/>
      <c r="M170" s="20"/>
      <c r="N170" s="21">
        <f t="shared" si="65"/>
        <v>0.11956365976333583</v>
      </c>
    </row>
    <row r="171" spans="1:14" s="22" customFormat="1" ht="12.75" hidden="1" x14ac:dyDescent="0.2">
      <c r="A171" s="23" t="s">
        <v>19</v>
      </c>
      <c r="B171" s="13">
        <v>61201</v>
      </c>
      <c r="C171" s="15">
        <v>286726.68999999994</v>
      </c>
      <c r="D171" s="16"/>
      <c r="E171" s="34"/>
      <c r="F171" s="17">
        <f t="shared" si="62"/>
        <v>286726.68999999994</v>
      </c>
      <c r="G171" s="15">
        <v>1925172.86</v>
      </c>
      <c r="H171" s="18"/>
      <c r="I171" s="16"/>
      <c r="J171" s="17">
        <f t="shared" si="63"/>
        <v>1925172.86</v>
      </c>
      <c r="K171" s="19">
        <f t="shared" si="64"/>
        <v>0.14893555584406062</v>
      </c>
      <c r="L171" s="20"/>
      <c r="M171" s="20"/>
      <c r="N171" s="21">
        <f t="shared" si="65"/>
        <v>0.14893555584406062</v>
      </c>
    </row>
    <row r="172" spans="1:14" s="22" customFormat="1" ht="13.5" hidden="1" thickBot="1" x14ac:dyDescent="0.25">
      <c r="A172" s="26" t="s">
        <v>20</v>
      </c>
      <c r="B172" s="25">
        <v>37201</v>
      </c>
      <c r="C172" s="27">
        <v>916999.98</v>
      </c>
      <c r="D172" s="28"/>
      <c r="E172" s="35"/>
      <c r="F172" s="29">
        <f t="shared" si="62"/>
        <v>916999.98</v>
      </c>
      <c r="G172" s="27">
        <v>1189931.52</v>
      </c>
      <c r="H172" s="30"/>
      <c r="I172" s="28"/>
      <c r="J172" s="29">
        <f t="shared" si="63"/>
        <v>1189931.52</v>
      </c>
      <c r="K172" s="31">
        <f t="shared" si="64"/>
        <v>0.77063256547738135</v>
      </c>
      <c r="L172" s="32"/>
      <c r="M172" s="32"/>
      <c r="N172" s="33">
        <f t="shared" si="65"/>
        <v>0.77063256547738135</v>
      </c>
    </row>
    <row r="173" spans="1:14" s="10" customFormat="1" ht="15.75" hidden="1" x14ac:dyDescent="0.25">
      <c r="A173" s="49">
        <v>2014</v>
      </c>
      <c r="B173" s="48"/>
      <c r="C173" s="50" t="s">
        <v>1</v>
      </c>
      <c r="D173" s="51"/>
      <c r="E173" s="51"/>
      <c r="F173" s="54"/>
      <c r="G173" s="52" t="s">
        <v>2</v>
      </c>
      <c r="H173" s="53"/>
      <c r="I173" s="53"/>
      <c r="J173" s="54"/>
      <c r="K173" s="52" t="s">
        <v>3</v>
      </c>
      <c r="L173" s="53"/>
      <c r="M173" s="53"/>
      <c r="N173" s="54"/>
    </row>
    <row r="174" spans="1:14" s="12" customFormat="1" ht="38.25" hidden="1" x14ac:dyDescent="0.2">
      <c r="A174" s="40" t="s">
        <v>5</v>
      </c>
      <c r="B174" s="39" t="s">
        <v>0</v>
      </c>
      <c r="C174" s="41" t="s">
        <v>6</v>
      </c>
      <c r="D174" s="42" t="s">
        <v>22</v>
      </c>
      <c r="E174" s="46" t="s">
        <v>23</v>
      </c>
      <c r="F174" s="44" t="s">
        <v>4</v>
      </c>
      <c r="G174" s="41" t="s">
        <v>6</v>
      </c>
      <c r="H174" s="42" t="s">
        <v>22</v>
      </c>
      <c r="I174" s="43" t="s">
        <v>23</v>
      </c>
      <c r="J174" s="45" t="s">
        <v>4</v>
      </c>
      <c r="K174" s="41" t="s">
        <v>6</v>
      </c>
      <c r="L174" s="42" t="s">
        <v>22</v>
      </c>
      <c r="M174" s="43" t="s">
        <v>23</v>
      </c>
      <c r="N174" s="63" t="s">
        <v>4</v>
      </c>
    </row>
    <row r="175" spans="1:14" s="22" customFormat="1" ht="12.75" hidden="1" x14ac:dyDescent="0.2">
      <c r="A175" s="14" t="s">
        <v>7</v>
      </c>
      <c r="B175" s="13">
        <v>40201</v>
      </c>
      <c r="C175" s="15">
        <v>3970894.15</v>
      </c>
      <c r="D175" s="16"/>
      <c r="E175" s="37"/>
      <c r="F175" s="17">
        <f t="shared" ref="F175:F189" si="66">SUM(C175:E175)</f>
        <v>3970894.15</v>
      </c>
      <c r="G175" s="15">
        <v>24517591.43</v>
      </c>
      <c r="H175" s="16"/>
      <c r="I175" s="16"/>
      <c r="J175" s="17">
        <f t="shared" ref="J175:J189" si="67">SUM(G175:I175)</f>
        <v>24517591.43</v>
      </c>
      <c r="K175" s="19">
        <f t="shared" ref="K175:K189" si="68">C175/G175</f>
        <v>0.16196102138895949</v>
      </c>
      <c r="L175" s="20"/>
      <c r="M175" s="20"/>
      <c r="N175" s="21">
        <f t="shared" ref="N175:N189" si="69">F175/J175</f>
        <v>0.16196102138895949</v>
      </c>
    </row>
    <row r="176" spans="1:14" s="22" customFormat="1" ht="12.75" hidden="1" x14ac:dyDescent="0.2">
      <c r="A176" s="23" t="s">
        <v>8</v>
      </c>
      <c r="B176" s="13">
        <v>60201</v>
      </c>
      <c r="C176" s="15">
        <v>6142.47</v>
      </c>
      <c r="D176" s="16"/>
      <c r="E176" s="37">
        <v>588281.25</v>
      </c>
      <c r="F176" s="17">
        <f t="shared" si="66"/>
        <v>594423.72</v>
      </c>
      <c r="G176" s="15">
        <v>35670.75</v>
      </c>
      <c r="H176" s="16"/>
      <c r="I176" s="16">
        <v>1409863.2</v>
      </c>
      <c r="J176" s="17">
        <f t="shared" si="67"/>
        <v>1445533.95</v>
      </c>
      <c r="K176" s="19">
        <f t="shared" si="68"/>
        <v>0.17219907066714327</v>
      </c>
      <c r="L176" s="20"/>
      <c r="M176" s="20">
        <f>E176/I176</f>
        <v>0.41726122789785564</v>
      </c>
      <c r="N176" s="21">
        <f t="shared" si="69"/>
        <v>0.41121394623765151</v>
      </c>
    </row>
    <row r="177" spans="1:14" s="22" customFormat="1" ht="12.75" hidden="1" x14ac:dyDescent="0.2">
      <c r="A177" s="14" t="s">
        <v>9</v>
      </c>
      <c r="B177" s="13">
        <v>49203</v>
      </c>
      <c r="C177" s="15">
        <v>2134181.69</v>
      </c>
      <c r="D177" s="16"/>
      <c r="E177" s="37"/>
      <c r="F177" s="17">
        <f t="shared" si="66"/>
        <v>2134181.69</v>
      </c>
      <c r="G177" s="15">
        <v>3081773.98</v>
      </c>
      <c r="H177" s="16"/>
      <c r="I177" s="16"/>
      <c r="J177" s="17">
        <f t="shared" si="67"/>
        <v>3081773.98</v>
      </c>
      <c r="K177" s="19">
        <f t="shared" si="68"/>
        <v>0.69251726565619198</v>
      </c>
      <c r="L177" s="20"/>
      <c r="M177" s="20"/>
      <c r="N177" s="21">
        <f t="shared" si="69"/>
        <v>0.69251726565619198</v>
      </c>
    </row>
    <row r="178" spans="1:14" s="22" customFormat="1" ht="12.75" hidden="1" x14ac:dyDescent="0.2">
      <c r="A178" s="14" t="s">
        <v>10</v>
      </c>
      <c r="B178" s="13">
        <v>6202</v>
      </c>
      <c r="C178" s="15">
        <v>948.42</v>
      </c>
      <c r="D178" s="16"/>
      <c r="E178" s="37"/>
      <c r="F178" s="17">
        <f t="shared" si="66"/>
        <v>948.42</v>
      </c>
      <c r="G178" s="15">
        <v>754254.36</v>
      </c>
      <c r="H178" s="16"/>
      <c r="I178" s="16"/>
      <c r="J178" s="17">
        <f t="shared" si="67"/>
        <v>754254.36</v>
      </c>
      <c r="K178" s="19">
        <f t="shared" si="68"/>
        <v>1.2574272689653396E-3</v>
      </c>
      <c r="L178" s="20"/>
      <c r="M178" s="20"/>
      <c r="N178" s="21">
        <f t="shared" si="69"/>
        <v>1.2574272689653396E-3</v>
      </c>
    </row>
    <row r="179" spans="1:14" s="22" customFormat="1" ht="12.75" hidden="1" x14ac:dyDescent="0.2">
      <c r="A179" s="14" t="s">
        <v>11</v>
      </c>
      <c r="B179" s="13">
        <v>17202</v>
      </c>
      <c r="C179" s="15">
        <v>33339.129999999997</v>
      </c>
      <c r="D179" s="16"/>
      <c r="E179" s="37"/>
      <c r="F179" s="17">
        <f t="shared" si="66"/>
        <v>33339.129999999997</v>
      </c>
      <c r="G179" s="15">
        <v>407290.34</v>
      </c>
      <c r="H179" s="16"/>
      <c r="I179" s="16"/>
      <c r="J179" s="17">
        <f t="shared" si="67"/>
        <v>407290.34</v>
      </c>
      <c r="K179" s="19">
        <f t="shared" si="68"/>
        <v>8.1855931078551963E-2</v>
      </c>
      <c r="L179" s="20"/>
      <c r="M179" s="20"/>
      <c r="N179" s="21">
        <f t="shared" si="69"/>
        <v>8.1855931078551963E-2</v>
      </c>
    </row>
    <row r="180" spans="1:14" s="22" customFormat="1" ht="12.75" hidden="1" x14ac:dyDescent="0.2">
      <c r="A180" s="23" t="s">
        <v>12</v>
      </c>
      <c r="B180" s="13">
        <v>11201</v>
      </c>
      <c r="C180" s="15">
        <v>3010738.26</v>
      </c>
      <c r="D180" s="16"/>
      <c r="E180" s="37"/>
      <c r="F180" s="17">
        <f t="shared" si="66"/>
        <v>3010738.26</v>
      </c>
      <c r="G180" s="15">
        <v>9642638.75</v>
      </c>
      <c r="H180" s="16"/>
      <c r="I180" s="16"/>
      <c r="J180" s="17">
        <f t="shared" si="67"/>
        <v>9642638.75</v>
      </c>
      <c r="K180" s="19">
        <f t="shared" si="68"/>
        <v>0.3122317799160525</v>
      </c>
      <c r="L180" s="20"/>
      <c r="M180" s="20"/>
      <c r="N180" s="21">
        <f t="shared" si="69"/>
        <v>0.3122317799160525</v>
      </c>
    </row>
    <row r="181" spans="1:14" s="22" customFormat="1" ht="12.75" hidden="1" x14ac:dyDescent="0.2">
      <c r="A181" s="23" t="s">
        <v>13</v>
      </c>
      <c r="B181" s="13">
        <v>28201</v>
      </c>
      <c r="C181" s="15">
        <v>53006.64</v>
      </c>
      <c r="D181" s="16"/>
      <c r="E181" s="37">
        <v>852555.9</v>
      </c>
      <c r="F181" s="17">
        <f t="shared" si="66"/>
        <v>905562.54</v>
      </c>
      <c r="G181" s="15">
        <v>290287.68</v>
      </c>
      <c r="H181" s="16"/>
      <c r="I181" s="16">
        <v>3608795.02</v>
      </c>
      <c r="J181" s="17">
        <f t="shared" si="67"/>
        <v>3899082.7</v>
      </c>
      <c r="K181" s="19">
        <f t="shared" si="68"/>
        <v>0.18260037766673393</v>
      </c>
      <c r="L181" s="20"/>
      <c r="M181" s="20">
        <f>E181/I181</f>
        <v>0.23624392498746022</v>
      </c>
      <c r="N181" s="21">
        <f t="shared" si="69"/>
        <v>0.23225014950311262</v>
      </c>
    </row>
    <row r="182" spans="1:14" s="22" customFormat="1" ht="12.75" hidden="1" x14ac:dyDescent="0.2">
      <c r="A182" s="23" t="s">
        <v>14</v>
      </c>
      <c r="B182" s="13">
        <v>6201</v>
      </c>
      <c r="C182" s="15">
        <v>51921.53</v>
      </c>
      <c r="D182" s="16"/>
      <c r="E182" s="37">
        <v>411181.5</v>
      </c>
      <c r="F182" s="17">
        <f t="shared" si="66"/>
        <v>463103.03</v>
      </c>
      <c r="G182" s="15">
        <v>232262.02</v>
      </c>
      <c r="H182" s="16"/>
      <c r="I182" s="16">
        <v>653882.07999999996</v>
      </c>
      <c r="J182" s="17">
        <f t="shared" si="67"/>
        <v>886144.1</v>
      </c>
      <c r="K182" s="19">
        <f t="shared" si="68"/>
        <v>0.22354722481101302</v>
      </c>
      <c r="L182" s="20"/>
      <c r="M182" s="20">
        <f>E182/I182</f>
        <v>0.62883127184032939</v>
      </c>
      <c r="N182" s="21">
        <f t="shared" si="69"/>
        <v>0.52260465312582915</v>
      </c>
    </row>
    <row r="183" spans="1:14" s="22" customFormat="1" ht="12.75" hidden="1" x14ac:dyDescent="0.2">
      <c r="A183" s="14" t="s">
        <v>21</v>
      </c>
      <c r="B183" s="13">
        <v>14201</v>
      </c>
      <c r="C183" s="15">
        <v>222215.67</v>
      </c>
      <c r="D183" s="16">
        <v>194766.44</v>
      </c>
      <c r="E183" s="37"/>
      <c r="F183" s="17">
        <f t="shared" si="66"/>
        <v>416982.11</v>
      </c>
      <c r="G183" s="15">
        <v>1044485.25</v>
      </c>
      <c r="H183" s="16">
        <v>135346.23999999999</v>
      </c>
      <c r="I183" s="16"/>
      <c r="J183" s="17">
        <f t="shared" si="67"/>
        <v>1179831.49</v>
      </c>
      <c r="K183" s="19">
        <f t="shared" si="68"/>
        <v>0.2127513720275131</v>
      </c>
      <c r="L183" s="20">
        <f>D183/H183</f>
        <v>1.439023647793984</v>
      </c>
      <c r="M183" s="20"/>
      <c r="N183" s="21">
        <f t="shared" si="69"/>
        <v>0.35342514039865131</v>
      </c>
    </row>
    <row r="184" spans="1:14" s="22" customFormat="1" ht="12.75" hidden="1" x14ac:dyDescent="0.2">
      <c r="A184" s="23" t="s">
        <v>15</v>
      </c>
      <c r="B184" s="13">
        <v>52201</v>
      </c>
      <c r="C184" s="15">
        <v>647013.18999999994</v>
      </c>
      <c r="D184" s="16"/>
      <c r="E184" s="37">
        <v>512107.62</v>
      </c>
      <c r="F184" s="17">
        <f t="shared" si="66"/>
        <v>1159120.81</v>
      </c>
      <c r="G184" s="15">
        <v>1003163.22</v>
      </c>
      <c r="H184" s="16"/>
      <c r="I184" s="16">
        <v>925393.95</v>
      </c>
      <c r="J184" s="17">
        <f t="shared" si="67"/>
        <v>1928557.17</v>
      </c>
      <c r="K184" s="19">
        <f t="shared" si="68"/>
        <v>0.64497299851164791</v>
      </c>
      <c r="L184" s="20"/>
      <c r="M184" s="20">
        <f>E184/I184</f>
        <v>0.55339417336800178</v>
      </c>
      <c r="N184" s="21">
        <f t="shared" si="69"/>
        <v>0.60103004880067934</v>
      </c>
    </row>
    <row r="185" spans="1:14" s="22" customFormat="1" ht="12.75" hidden="1" x14ac:dyDescent="0.2">
      <c r="A185" s="23" t="s">
        <v>16</v>
      </c>
      <c r="B185" s="13">
        <v>62201</v>
      </c>
      <c r="C185" s="15">
        <v>284050.13</v>
      </c>
      <c r="D185" s="16"/>
      <c r="E185" s="37"/>
      <c r="F185" s="17">
        <f t="shared" si="66"/>
        <v>284050.13</v>
      </c>
      <c r="G185" s="15">
        <v>955103.96</v>
      </c>
      <c r="H185" s="16"/>
      <c r="I185" s="16"/>
      <c r="J185" s="17">
        <f t="shared" si="67"/>
        <v>955103.96</v>
      </c>
      <c r="K185" s="19">
        <f t="shared" si="68"/>
        <v>0.29740231628816616</v>
      </c>
      <c r="L185" s="20"/>
      <c r="M185" s="20"/>
      <c r="N185" s="21">
        <f t="shared" si="69"/>
        <v>0.29740231628816616</v>
      </c>
    </row>
    <row r="186" spans="1:14" s="22" customFormat="1" ht="12.75" hidden="1" x14ac:dyDescent="0.2">
      <c r="A186" s="14" t="s">
        <v>17</v>
      </c>
      <c r="B186" s="13">
        <v>39201</v>
      </c>
      <c r="C186" s="15">
        <v>53795.89</v>
      </c>
      <c r="D186" s="16"/>
      <c r="E186" s="37"/>
      <c r="F186" s="17">
        <f t="shared" si="66"/>
        <v>53795.89</v>
      </c>
      <c r="G186" s="15">
        <v>418217.21</v>
      </c>
      <c r="H186" s="16"/>
      <c r="I186" s="16"/>
      <c r="J186" s="17">
        <f t="shared" si="67"/>
        <v>418217.21</v>
      </c>
      <c r="K186" s="19">
        <f t="shared" si="68"/>
        <v>0.12863145923621841</v>
      </c>
      <c r="L186" s="20"/>
      <c r="M186" s="20"/>
      <c r="N186" s="21">
        <f t="shared" si="69"/>
        <v>0.12863145923621841</v>
      </c>
    </row>
    <row r="187" spans="1:14" s="22" customFormat="1" ht="12.75" hidden="1" x14ac:dyDescent="0.2">
      <c r="A187" s="23" t="s">
        <v>18</v>
      </c>
      <c r="B187" s="13">
        <v>4201</v>
      </c>
      <c r="C187" s="15">
        <v>211963.26</v>
      </c>
      <c r="D187" s="16"/>
      <c r="E187" s="37">
        <v>0</v>
      </c>
      <c r="F187" s="17">
        <f t="shared" si="66"/>
        <v>211963.26</v>
      </c>
      <c r="G187" s="15">
        <v>1134622.6399999999</v>
      </c>
      <c r="H187" s="16"/>
      <c r="I187" s="16">
        <v>716771</v>
      </c>
      <c r="J187" s="17">
        <f t="shared" si="67"/>
        <v>1851393.64</v>
      </c>
      <c r="K187" s="19">
        <f t="shared" si="68"/>
        <v>0.18681388201455246</v>
      </c>
      <c r="L187" s="20"/>
      <c r="M187" s="20">
        <f>E187/I187</f>
        <v>0</v>
      </c>
      <c r="N187" s="21">
        <f t="shared" si="69"/>
        <v>0.11448848879053081</v>
      </c>
    </row>
    <row r="188" spans="1:14" s="22" customFormat="1" ht="12.75" hidden="1" x14ac:dyDescent="0.2">
      <c r="A188" s="23" t="s">
        <v>19</v>
      </c>
      <c r="B188" s="13">
        <v>61201</v>
      </c>
      <c r="C188" s="15">
        <v>243148.84</v>
      </c>
      <c r="D188" s="16"/>
      <c r="E188" s="37">
        <v>-924.4</v>
      </c>
      <c r="F188" s="17">
        <f t="shared" si="66"/>
        <v>242224.44</v>
      </c>
      <c r="G188" s="15">
        <v>1059579.6599999999</v>
      </c>
      <c r="H188" s="16"/>
      <c r="I188" s="16">
        <v>805706.45</v>
      </c>
      <c r="J188" s="17">
        <f t="shared" si="67"/>
        <v>1865286.1099999999</v>
      </c>
      <c r="K188" s="19">
        <f t="shared" si="68"/>
        <v>0.22947669644772156</v>
      </c>
      <c r="L188" s="20"/>
      <c r="M188" s="20">
        <f>E188/I188</f>
        <v>-1.1473161223917222E-3</v>
      </c>
      <c r="N188" s="21">
        <f t="shared" si="69"/>
        <v>0.12985913458606091</v>
      </c>
    </row>
    <row r="189" spans="1:14" s="22" customFormat="1" ht="13.5" hidden="1" thickBot="1" x14ac:dyDescent="0.25">
      <c r="A189" s="26" t="s">
        <v>20</v>
      </c>
      <c r="B189" s="25">
        <v>37201</v>
      </c>
      <c r="C189" s="27">
        <v>879535.08</v>
      </c>
      <c r="D189" s="28"/>
      <c r="E189" s="38"/>
      <c r="F189" s="29">
        <f t="shared" si="66"/>
        <v>879535.08</v>
      </c>
      <c r="G189" s="27">
        <v>1335596.8400000001</v>
      </c>
      <c r="H189" s="28"/>
      <c r="I189" s="28"/>
      <c r="J189" s="29">
        <f t="shared" si="67"/>
        <v>1335596.8400000001</v>
      </c>
      <c r="K189" s="31">
        <f t="shared" si="68"/>
        <v>0.65853336400526363</v>
      </c>
      <c r="L189" s="32"/>
      <c r="M189" s="32"/>
      <c r="N189" s="33">
        <f t="shared" si="69"/>
        <v>0.65853336400526363</v>
      </c>
    </row>
  </sheetData>
  <pageMargins left="0.4" right="0.2" top="0.44" bottom="0.4" header="0.17" footer="0.17"/>
  <pageSetup paperSize="5" orientation="landscape" r:id="rId1"/>
  <headerFooter scaleWithDoc="0" alignWithMargins="0">
    <oddFooter>&amp;LBolded names participate in a Special Education cooperative project</oddFooter>
  </headerFooter>
  <rowBreaks count="5" manualBreakCount="5">
    <brk id="54" max="13" man="1"/>
    <brk id="3" max="13" man="1"/>
    <brk id="88" max="13" man="1"/>
    <brk id="122" max="16383" man="1"/>
    <brk id="1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Cooperative-MultiDist Summary</vt:lpstr>
      <vt:lpstr>'Cooperative-MultiDist Summary'!Print_Area</vt:lpstr>
      <vt:lpstr>'Cooperative-MultiDist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2013-03-13T18:29:49Z</dcterms:created>
  <dcterms:modified xsi:type="dcterms:W3CDTF">2026-01-08T23:11:48Z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2026-01-08T22:49:23Z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cac49580-6cf1-4771-98ed-b86779645313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