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57F9DD05-F131-4136-9BB1-0063CD5197AD}" xr6:coauthVersionLast="47" xr6:coauthVersionMax="47" xr10:uidLastSave="{00000000-0000-0000-0000-000000000000}"/>
  <bookViews>
    <workbookView xWindow="1515" yWindow="1515" windowWidth="21600" windowHeight="12495" xr2:uid="{BBA724A2-7AD8-4B96-8579-A9A79177E2E3}"/>
  </bookViews>
  <sheets>
    <sheet name="FY2026 GSA Estimate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'FY2026 GSA Estimate'!$A$4:$K$152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'FY2026 GSA Estimate'!$A$1:$K$156</definedName>
    <definedName name="_xlnm.Print_Titles" localSheetId="0">'FY2026 GSA Estimate'!$1:$4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1" l="1"/>
  <c r="F152" i="1"/>
  <c r="J107" i="1"/>
  <c r="G119" i="1"/>
  <c r="G35" i="1"/>
  <c r="J47" i="1"/>
  <c r="G109" i="1"/>
  <c r="J91" i="1"/>
  <c r="G27" i="1"/>
  <c r="G125" i="1"/>
  <c r="J115" i="1"/>
  <c r="J117" i="1"/>
  <c r="J122" i="1"/>
  <c r="G74" i="1"/>
  <c r="G86" i="1"/>
  <c r="J114" i="1"/>
  <c r="G71" i="1"/>
  <c r="G120" i="1"/>
  <c r="J58" i="1"/>
  <c r="J19" i="1"/>
  <c r="G88" i="1"/>
  <c r="G89" i="1"/>
  <c r="G87" i="1"/>
  <c r="J67" i="1"/>
  <c r="G25" i="1"/>
  <c r="G85" i="1"/>
  <c r="J108" i="1"/>
  <c r="J29" i="1"/>
  <c r="J9" i="1"/>
  <c r="J80" i="1"/>
  <c r="J142" i="1"/>
  <c r="G81" i="1"/>
  <c r="J70" i="1"/>
  <c r="G110" i="1"/>
  <c r="J57" i="1"/>
  <c r="G20" i="1"/>
  <c r="J98" i="1"/>
  <c r="G64" i="1"/>
  <c r="G49" i="1"/>
  <c r="J26" i="1"/>
  <c r="G63" i="1"/>
  <c r="J61" i="1"/>
  <c r="G53" i="1"/>
  <c r="J106" i="1"/>
  <c r="G73" i="1"/>
  <c r="J43" i="1"/>
  <c r="J39" i="1"/>
  <c r="G99" i="1"/>
  <c r="J140" i="1"/>
  <c r="J138" i="1"/>
  <c r="G146" i="1"/>
  <c r="J113" i="1"/>
  <c r="J134" i="1"/>
  <c r="J13" i="1"/>
  <c r="G82" i="1"/>
  <c r="G28" i="1"/>
  <c r="J62" i="1"/>
  <c r="J5" i="1"/>
  <c r="J38" i="1"/>
  <c r="J48" i="1"/>
  <c r="J22" i="1"/>
  <c r="G118" i="1"/>
  <c r="G17" i="1"/>
  <c r="J11" i="1"/>
  <c r="G14" i="1"/>
  <c r="G149" i="1"/>
  <c r="J144" i="1"/>
  <c r="J94" i="1" l="1"/>
  <c r="J128" i="1"/>
  <c r="G124" i="1"/>
  <c r="G21" i="1"/>
  <c r="G131" i="1"/>
  <c r="J60" i="1"/>
  <c r="G93" i="1"/>
  <c r="G55" i="1"/>
  <c r="J102" i="1"/>
  <c r="G44" i="1"/>
  <c r="J49" i="1"/>
  <c r="G111" i="1"/>
  <c r="J24" i="1"/>
  <c r="J103" i="1"/>
  <c r="J150" i="1"/>
  <c r="G105" i="1"/>
  <c r="G134" i="1"/>
  <c r="K134" i="1" s="1"/>
  <c r="J84" i="1"/>
  <c r="G46" i="1"/>
  <c r="G18" i="1"/>
  <c r="J123" i="1"/>
  <c r="K123" i="1" s="1"/>
  <c r="J52" i="1"/>
  <c r="J116" i="1"/>
  <c r="G66" i="1"/>
  <c r="J97" i="1"/>
  <c r="G34" i="1"/>
  <c r="J129" i="1"/>
  <c r="G9" i="1"/>
  <c r="K9" i="1" s="1"/>
  <c r="J105" i="1"/>
  <c r="G132" i="1"/>
  <c r="J45" i="1"/>
  <c r="J145" i="1"/>
  <c r="J126" i="1"/>
  <c r="J32" i="1"/>
  <c r="J44" i="1"/>
  <c r="K44" i="1" s="1"/>
  <c r="J34" i="1"/>
  <c r="G123" i="1"/>
  <c r="J130" i="1"/>
  <c r="J141" i="1"/>
  <c r="G91" i="1"/>
  <c r="K91" i="1" s="1"/>
  <c r="G47" i="1"/>
  <c r="K47" i="1" s="1"/>
  <c r="J78" i="1"/>
  <c r="G50" i="1"/>
  <c r="J18" i="1"/>
  <c r="J83" i="1"/>
  <c r="J31" i="1"/>
  <c r="G136" i="1"/>
  <c r="J17" i="1"/>
  <c r="K17" i="1" s="1"/>
  <c r="J28" i="1"/>
  <c r="K28" i="1" s="1"/>
  <c r="J50" i="1"/>
  <c r="J41" i="1"/>
  <c r="J136" i="1"/>
  <c r="J6" i="1"/>
  <c r="J42" i="1"/>
  <c r="J85" i="1"/>
  <c r="K85" i="1" s="1"/>
  <c r="E152" i="1"/>
  <c r="G33" i="1"/>
  <c r="J36" i="1"/>
  <c r="J37" i="1"/>
  <c r="J33" i="1"/>
  <c r="C152" i="1"/>
  <c r="J81" i="1"/>
  <c r="K81" i="1" s="1"/>
  <c r="J120" i="1"/>
  <c r="K120" i="1" s="1"/>
  <c r="G43" i="1"/>
  <c r="K43" i="1" s="1"/>
  <c r="G40" i="1"/>
  <c r="G79" i="1"/>
  <c r="G96" i="1"/>
  <c r="J149" i="1"/>
  <c r="K149" i="1" s="1"/>
  <c r="G56" i="1"/>
  <c r="J68" i="1"/>
  <c r="J99" i="1"/>
  <c r="K99" i="1" s="1"/>
  <c r="J77" i="1"/>
  <c r="J53" i="1"/>
  <c r="K53" i="1" s="1"/>
  <c r="G26" i="1"/>
  <c r="K26" i="1" s="1"/>
  <c r="J110" i="1"/>
  <c r="K110" i="1" s="1"/>
  <c r="J101" i="1"/>
  <c r="G84" i="1"/>
  <c r="J12" i="1"/>
  <c r="J148" i="1"/>
  <c r="G133" i="1"/>
  <c r="K105" i="1"/>
  <c r="G31" i="1"/>
  <c r="G148" i="1"/>
  <c r="J133" i="1"/>
  <c r="G140" i="1"/>
  <c r="K140" i="1" s="1"/>
  <c r="J111" i="1"/>
  <c r="G24" i="1"/>
  <c r="G137" i="1"/>
  <c r="J135" i="1"/>
  <c r="G128" i="1"/>
  <c r="G90" i="1"/>
  <c r="J131" i="1"/>
  <c r="K131" i="1" s="1"/>
  <c r="G126" i="1"/>
  <c r="G72" i="1"/>
  <c r="J74" i="1"/>
  <c r="K74" i="1" s="1"/>
  <c r="J93" i="1"/>
  <c r="J40" i="1"/>
  <c r="G104" i="1"/>
  <c r="G30" i="1"/>
  <c r="J90" i="1"/>
  <c r="G143" i="1"/>
  <c r="J72" i="1"/>
  <c r="K72" i="1" s="1"/>
  <c r="G7" i="1"/>
  <c r="J100" i="1"/>
  <c r="G129" i="1"/>
  <c r="K129" i="1" s="1"/>
  <c r="J121" i="1"/>
  <c r="G141" i="1"/>
  <c r="G37" i="1"/>
  <c r="J89" i="1"/>
  <c r="K89" i="1" s="1"/>
  <c r="G151" i="1"/>
  <c r="G145" i="1"/>
  <c r="G16" i="1"/>
  <c r="G75" i="1"/>
  <c r="J65" i="1"/>
  <c r="J55" i="1"/>
  <c r="G112" i="1"/>
  <c r="G48" i="1"/>
  <c r="K48" i="1" s="1"/>
  <c r="J104" i="1"/>
  <c r="J139" i="1"/>
  <c r="G10" i="1"/>
  <c r="J95" i="1"/>
  <c r="G103" i="1"/>
  <c r="K103" i="1" s="1"/>
  <c r="G60" i="1"/>
  <c r="J147" i="1"/>
  <c r="K49" i="1"/>
  <c r="G8" i="1"/>
  <c r="G65" i="1"/>
  <c r="J71" i="1"/>
  <c r="K71" i="1" s="1"/>
  <c r="J35" i="1"/>
  <c r="K35" i="1" s="1"/>
  <c r="J21" i="1"/>
  <c r="J56" i="1"/>
  <c r="G62" i="1"/>
  <c r="K62" i="1" s="1"/>
  <c r="J69" i="1"/>
  <c r="J146" i="1"/>
  <c r="K146" i="1" s="1"/>
  <c r="J23" i="1"/>
  <c r="J87" i="1"/>
  <c r="K87" i="1" s="1"/>
  <c r="G92" i="1"/>
  <c r="J27" i="1"/>
  <c r="K27" i="1" s="1"/>
  <c r="G15" i="1"/>
  <c r="G51" i="1"/>
  <c r="J124" i="1"/>
  <c r="K124" i="1" s="1"/>
  <c r="J79" i="1"/>
  <c r="J96" i="1"/>
  <c r="K96" i="1" s="1"/>
  <c r="J30" i="1"/>
  <c r="K30" i="1" s="1"/>
  <c r="H152" i="1"/>
  <c r="J127" i="1"/>
  <c r="J92" i="1"/>
  <c r="K92" i="1" s="1"/>
  <c r="J54" i="1"/>
  <c r="J59" i="1"/>
  <c r="K34" i="1"/>
  <c r="K22" i="1"/>
  <c r="K13" i="1"/>
  <c r="G97" i="1"/>
  <c r="G36" i="1"/>
  <c r="G147" i="1"/>
  <c r="G144" i="1"/>
  <c r="K144" i="1" s="1"/>
  <c r="J51" i="1"/>
  <c r="J16" i="1"/>
  <c r="J7" i="1"/>
  <c r="G101" i="1"/>
  <c r="G127" i="1"/>
  <c r="J88" i="1"/>
  <c r="K88" i="1" s="1"/>
  <c r="G41" i="1"/>
  <c r="J86" i="1"/>
  <c r="K86" i="1" s="1"/>
  <c r="G32" i="1"/>
  <c r="K32" i="1" s="1"/>
  <c r="J15" i="1"/>
  <c r="K15" i="1" s="1"/>
  <c r="D152" i="1"/>
  <c r="G142" i="1"/>
  <c r="K142" i="1" s="1"/>
  <c r="G45" i="1"/>
  <c r="G130" i="1"/>
  <c r="J75" i="1"/>
  <c r="J14" i="1"/>
  <c r="K14" i="1" s="1"/>
  <c r="G102" i="1"/>
  <c r="J109" i="1"/>
  <c r="K109" i="1" s="1"/>
  <c r="J20" i="1"/>
  <c r="K20" i="1" s="1"/>
  <c r="G108" i="1"/>
  <c r="K108" i="1" s="1"/>
  <c r="G58" i="1"/>
  <c r="K58" i="1" s="1"/>
  <c r="G115" i="1"/>
  <c r="K115" i="1" s="1"/>
  <c r="G38" i="1"/>
  <c r="K38" i="1" s="1"/>
  <c r="J82" i="1"/>
  <c r="K82" i="1" s="1"/>
  <c r="G94" i="1"/>
  <c r="K94" i="1" s="1"/>
  <c r="G23" i="1"/>
  <c r="J64" i="1"/>
  <c r="K64" i="1" s="1"/>
  <c r="G83" i="1"/>
  <c r="J25" i="1"/>
  <c r="K25" i="1" s="1"/>
  <c r="G12" i="1"/>
  <c r="J143" i="1"/>
  <c r="K143" i="1" s="1"/>
  <c r="G150" i="1"/>
  <c r="J125" i="1"/>
  <c r="K125" i="1" s="1"/>
  <c r="G42" i="1"/>
  <c r="K42" i="1" s="1"/>
  <c r="G95" i="1"/>
  <c r="K95" i="1" s="1"/>
  <c r="G76" i="1"/>
  <c r="J118" i="1"/>
  <c r="K118" i="1" s="1"/>
  <c r="G113" i="1"/>
  <c r="K113" i="1" s="1"/>
  <c r="G114" i="1"/>
  <c r="K114" i="1" s="1"/>
  <c r="J119" i="1"/>
  <c r="K119" i="1" s="1"/>
  <c r="J10" i="1"/>
  <c r="G22" i="1"/>
  <c r="J137" i="1"/>
  <c r="G138" i="1"/>
  <c r="K138" i="1" s="1"/>
  <c r="J46" i="1"/>
  <c r="G106" i="1"/>
  <c r="K106" i="1" s="1"/>
  <c r="J63" i="1"/>
  <c r="K63" i="1" s="1"/>
  <c r="G80" i="1"/>
  <c r="K80" i="1" s="1"/>
  <c r="G52" i="1"/>
  <c r="G116" i="1"/>
  <c r="K116" i="1" s="1"/>
  <c r="G100" i="1"/>
  <c r="J151" i="1"/>
  <c r="J73" i="1"/>
  <c r="K73" i="1" s="1"/>
  <c r="J132" i="1"/>
  <c r="K132" i="1" s="1"/>
  <c r="J76" i="1"/>
  <c r="G78" i="1"/>
  <c r="G77" i="1"/>
  <c r="K77" i="1" s="1"/>
  <c r="G70" i="1"/>
  <c r="K70" i="1" s="1"/>
  <c r="G122" i="1"/>
  <c r="K122" i="1" s="1"/>
  <c r="G57" i="1"/>
  <c r="K57" i="1" s="1"/>
  <c r="G69" i="1"/>
  <c r="G39" i="1"/>
  <c r="K39" i="1" s="1"/>
  <c r="G11" i="1"/>
  <c r="K11" i="1" s="1"/>
  <c r="G13" i="1"/>
  <c r="J112" i="1"/>
  <c r="J8" i="1"/>
  <c r="J66" i="1"/>
  <c r="G154" i="1"/>
  <c r="J154" i="1" s="1"/>
  <c r="G68" i="1"/>
  <c r="G139" i="1"/>
  <c r="G98" i="1"/>
  <c r="K98" i="1" s="1"/>
  <c r="G67" i="1"/>
  <c r="K67" i="1" s="1"/>
  <c r="G54" i="1"/>
  <c r="G6" i="1"/>
  <c r="K6" i="1" s="1"/>
  <c r="G5" i="1"/>
  <c r="K5" i="1" s="1"/>
  <c r="G135" i="1"/>
  <c r="G61" i="1"/>
  <c r="K61" i="1" s="1"/>
  <c r="G29" i="1"/>
  <c r="K29" i="1" s="1"/>
  <c r="G19" i="1"/>
  <c r="K19" i="1" s="1"/>
  <c r="G117" i="1"/>
  <c r="K117" i="1" s="1"/>
  <c r="G107" i="1"/>
  <c r="K107" i="1" s="1"/>
  <c r="G121" i="1"/>
  <c r="G59" i="1"/>
  <c r="K133" i="1" l="1"/>
  <c r="K84" i="1"/>
  <c r="K54" i="1"/>
  <c r="K100" i="1"/>
  <c r="K33" i="1"/>
  <c r="K45" i="1"/>
  <c r="K60" i="1"/>
  <c r="K101" i="1"/>
  <c r="K126" i="1"/>
  <c r="K41" i="1"/>
  <c r="K40" i="1"/>
  <c r="K50" i="1"/>
  <c r="K66" i="1"/>
  <c r="K56" i="1"/>
  <c r="K128" i="1"/>
  <c r="K148" i="1"/>
  <c r="K150" i="1"/>
  <c r="K97" i="1"/>
  <c r="K12" i="1"/>
  <c r="K127" i="1"/>
  <c r="K52" i="1"/>
  <c r="K55" i="1"/>
  <c r="K104" i="1"/>
  <c r="K31" i="1"/>
  <c r="K78" i="1"/>
  <c r="K139" i="1"/>
  <c r="K51" i="1"/>
  <c r="K93" i="1"/>
  <c r="K136" i="1"/>
  <c r="K46" i="1"/>
  <c r="K83" i="1"/>
  <c r="K121" i="1"/>
  <c r="K79" i="1"/>
  <c r="K18" i="1"/>
  <c r="K90" i="1"/>
  <c r="K59" i="1"/>
  <c r="K102" i="1"/>
  <c r="K21" i="1"/>
  <c r="K24" i="1"/>
  <c r="K65" i="1"/>
  <c r="K23" i="1"/>
  <c r="K68" i="1"/>
  <c r="K145" i="1"/>
  <c r="K69" i="1"/>
  <c r="K130" i="1"/>
  <c r="K111" i="1"/>
  <c r="K135" i="1"/>
  <c r="K75" i="1"/>
  <c r="G152" i="1"/>
  <c r="K151" i="1"/>
  <c r="K141" i="1"/>
  <c r="K147" i="1"/>
  <c r="K10" i="1"/>
  <c r="K37" i="1"/>
  <c r="K7" i="1"/>
  <c r="K16" i="1"/>
  <c r="K8" i="1"/>
  <c r="K137" i="1"/>
  <c r="K36" i="1"/>
  <c r="K76" i="1"/>
  <c r="K154" i="1"/>
  <c r="K112" i="1"/>
  <c r="J152" i="1"/>
  <c r="K152" i="1" l="1"/>
  <c r="K156" i="1" s="1"/>
</calcChain>
</file>

<file path=xl/sharedStrings.xml><?xml version="1.0" encoding="utf-8"?>
<sst xmlns="http://schemas.openxmlformats.org/spreadsheetml/2006/main" count="164" uniqueCount="164">
  <si>
    <t>Estimated FY2026 General State Aid</t>
  </si>
  <si>
    <t>updated on 11/13/2025</t>
  </si>
  <si>
    <t>Alternative Formula District</t>
  </si>
  <si>
    <t>District Name</t>
  </si>
  <si>
    <t>District No.</t>
  </si>
  <si>
    <t>TOTAL 
GSA Need</t>
  </si>
  <si>
    <t>Other Revenue Local Effort</t>
  </si>
  <si>
    <t>1st Half
Local Effort
(Pay 2025)</t>
  </si>
  <si>
    <t>1st Half
 State Aid
ESTIMATE</t>
  </si>
  <si>
    <t>2nd Half
 State Aid
ESTIMATE</t>
  </si>
  <si>
    <t>FY2026 
GSA 
State Aid
ESTIMATE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</si>
  <si>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</si>
  <si>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</si>
  <si>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</si>
  <si>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</si>
  <si>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</si>
  <si>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</si>
  <si>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</si>
  <si>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</si>
  <si>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</si>
  <si>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</si>
  <si>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</si>
  <si>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</si>
  <si>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</si>
  <si>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</si>
  <si>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</si>
  <si>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</si>
  <si>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</si>
  <si>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</si>
  <si>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</si>
  <si>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</si>
  <si>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</si>
  <si>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</si>
  <si>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</si>
  <si>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</si>
  <si>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</si>
  <si>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</si>
  <si>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</si>
  <si>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</si>
  <si>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</si>
  <si>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</si>
  <si>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</si>
  <si>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</si>
  <si>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</si>
  <si>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</si>
  <si>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</si>
  <si>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Wakpala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</si>
  <si>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</si>
  <si>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</si>
  <si>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</si>
  <si>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</si>
  <si>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</si>
  <si>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</si>
  <si>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</si>
  <si>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</si>
  <si>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</si>
  <si>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</si>
  <si>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</si>
  <si>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</si>
  <si>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</si>
  <si>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</si>
  <si>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</si>
  <si>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</si>
  <si>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</si>
  <si>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</si>
  <si>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</si>
  <si>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</si>
  <si>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</si>
  <si>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</si>
  <si>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</si>
  <si>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</si>
  <si>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</si>
  <si>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</si>
  <si>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</si>
  <si>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</si>
  <si>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</si>
  <si>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</si>
  <si>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</si>
  <si>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</si>
  <si>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</si>
  <si>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</si>
  <si>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</si>
  <si>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</si>
  <si>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</si>
  <si>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</si>
  <si>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</si>
  <si>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</si>
  <si>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</si>
  <si>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</si>
  <si>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</si>
  <si>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</si>
  <si>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</si>
  <si>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</si>
  <si>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</si>
  <si>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</si>
  <si>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</si>
  <si>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</si>
  <si>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</si>
  <si>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</si>
  <si>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</si>
  <si>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</si>
  <si>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</si>
  <si>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</si>
  <si>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</si>
  <si>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</si>
  <si>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</si>
  <si>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</si>
  <si>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</si>
  <si>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</si>
  <si>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</si>
  <si>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</si>
  <si>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</si>
  <si>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</si>
  <si>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</si>
  <si>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</si>
  <si>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</si>
  <si>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</si>
  <si>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</si>
  <si>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</si>
  <si>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</si>
  <si>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</si>
  <si>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</si>
  <si>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</si>
  <si>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</si>
  <si>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</si>
  <si>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</si>
  <si>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</si>
  <si>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</si>
  <si>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</si>
  <si>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</si>
  <si>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</si>
  <si>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</si>
  <si>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</si>
  <si>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</si>
  <si>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</si>
  <si>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</si>
  <si>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</si>
  <si>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</si>
  <si>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</si>
  <si>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</si>
  <si>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</si>
  <si>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</si>
  <si>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</si>
  <si>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</si>
  <si>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</si>
  <si>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</si>
  <si>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</si>
  <si>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</si>
  <si>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</si>
  <si>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</si>
  <si>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</si>
  <si>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</si>
  <si>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</si>
  <si>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</si>
  <si>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</si>
  <si>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</si>
  <si>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</si>
  <si>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</si>
  <si>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>L-D Career &amp; Tech Ed.</t>
  </si>
  <si>
    <t xml:space="preserve"> </t>
  </si>
  <si>
    <t xml:space="preserve">Total State Aid </t>
  </si>
  <si>
    <t>Gaming Revenue Adjustment
(not available)</t>
  </si>
  <si>
    <t>Excess 
Cash Balance Penalty
(not available)</t>
  </si>
  <si>
    <r>
      <rPr>
        <b/>
        <sz val="10"/>
        <rFont val="Calibri"/>
        <family val="2"/>
      </rPr>
      <t>PRELIMINARY</t>
    </r>
    <r>
      <rPr>
        <sz val="10"/>
        <rFont val="Calibri"/>
        <family val="2"/>
      </rPr>
      <t xml:space="preserve"> 2nd Half
Local Effort
(Pay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</si>
</sst>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12" x14ac:knownFonts="1">
    <font>
      <sz val="10"/>
      <name val="Arial"/>
    </font>
    <font>
      <sz val="10"/>
      <name val="Arial"/>
      <family val="2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8"/>
      <color rgb="FF002060"/>
      <name val="Calibri"/>
      <family val="2"/>
    </font>
    <font>
      <sz val="9"/>
      <name val="Calibri"/>
      <family val="2"/>
    </font>
    <font>
      <i/>
      <sz val="8"/>
      <name val="Calibri"/>
      <family val="2"/>
    </font>
    <font>
      <sz val="9"/>
      <color rgb="FF002060"/>
      <name val="Calibri"/>
      <family val="2"/>
    </font>
    <font>
      <sz val="9"/>
      <color rgb="FFFF000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7B78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/>
    <xf numFmtId="5" fontId="4" fillId="0" borderId="0" xfId="1" applyNumberFormat="1" applyFont="1"/>
    <xf numFmtId="0" fontId="5" fillId="0" borderId="0" xfId="1" applyFont="1"/>
    <xf numFmtId="164" fontId="5" fillId="0" borderId="0" xfId="1" applyNumberFormat="1" applyFont="1"/>
    <xf numFmtId="0" fontId="3" fillId="0" borderId="0" xfId="1" applyFont="1"/>
    <xf numFmtId="0" fontId="6" fillId="0" borderId="0" xfId="1" applyFont="1" applyAlignment="1">
      <alignment horizontal="left"/>
    </xf>
    <xf numFmtId="0" fontId="6" fillId="2" borderId="1" xfId="1" applyFont="1" applyFill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5" fontId="4" fillId="3" borderId="2" xfId="0" applyNumberFormat="1" applyFont="1" applyFill="1" applyBorder="1" applyAlignment="1">
      <alignment horizontal="center" wrapText="1"/>
    </xf>
    <xf numFmtId="0" fontId="7" fillId="0" borderId="0" xfId="0" applyFont="1"/>
    <xf numFmtId="0" fontId="9" fillId="0" borderId="0" xfId="0" applyFont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/>
    <xf numFmtId="5" fontId="4" fillId="0" borderId="3" xfId="0" applyNumberFormat="1" applyFont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right"/>
    </xf>
    <xf numFmtId="164" fontId="4" fillId="2" borderId="3" xfId="0" applyNumberFormat="1" applyFont="1" applyFill="1" applyBorder="1"/>
    <xf numFmtId="5" fontId="4" fillId="2" borderId="3" xfId="0" applyNumberFormat="1" applyFont="1" applyFill="1" applyBorder="1"/>
    <xf numFmtId="3" fontId="4" fillId="4" borderId="3" xfId="0" applyNumberFormat="1" applyFont="1" applyFill="1" applyBorder="1" applyAlignment="1">
      <alignment horizontal="left"/>
    </xf>
    <xf numFmtId="3" fontId="4" fillId="4" borderId="3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center" wrapText="1"/>
    </xf>
    <xf numFmtId="3" fontId="4" fillId="4" borderId="4" xfId="0" applyNumberFormat="1" applyFont="1" applyFill="1" applyBorder="1" applyAlignment="1">
      <alignment horizontal="right" wrapText="1"/>
    </xf>
    <xf numFmtId="5" fontId="4" fillId="4" borderId="0" xfId="0" applyNumberFormat="1" applyFont="1" applyFill="1"/>
    <xf numFmtId="0" fontId="4" fillId="4" borderId="0" xfId="0" applyFont="1" applyFill="1"/>
    <xf numFmtId="3" fontId="4" fillId="2" borderId="5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5" fontId="4" fillId="2" borderId="5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4" fillId="4" borderId="0" xfId="0" applyNumberFormat="1" applyFont="1" applyFill="1" applyAlignment="1">
      <alignment horizontal="left" wrapText="1"/>
    </xf>
    <xf numFmtId="5" fontId="4" fillId="4" borderId="0" xfId="0" applyNumberFormat="1" applyFont="1" applyFill="1" applyAlignment="1">
      <alignment wrapText="1"/>
    </xf>
    <xf numFmtId="0" fontId="4" fillId="4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4" borderId="0" xfId="0" applyFont="1" applyFill="1" applyAlignment="1">
      <alignment horizontal="left"/>
    </xf>
    <xf numFmtId="164" fontId="4" fillId="4" borderId="0" xfId="0" applyNumberFormat="1" applyFont="1" applyFill="1"/>
    <xf numFmtId="0" fontId="10" fillId="0" borderId="0" xfId="0" applyFont="1"/>
    <xf numFmtId="0" fontId="9" fillId="0" borderId="0" xfId="0" applyFont="1" applyAlignment="1">
      <alignment horizontal="left"/>
    </xf>
    <xf numFmtId="164" fontId="7" fillId="0" borderId="0" xfId="0" applyNumberFormat="1" applyFont="1"/>
    <xf numFmtId="5" fontId="7" fillId="0" borderId="0" xfId="0" applyNumberFormat="1" applyFont="1"/>
    <xf numFmtId="5" fontId="11" fillId="3" borderId="2" xfId="0" applyNumberFormat="1" applyFont="1" applyFill="1" applyBorder="1" applyAlignment="1">
      <alignment horizontal="center" wrapText="1"/>
    </xf>
    <xf numFmtId="6" fontId="4" fillId="0" borderId="3" xfId="0" applyNumberFormat="1" applyFont="1" applyBorder="1"/>
    <xf numFmtId="5" fontId="4" fillId="0" borderId="3" xfId="0" applyNumberFormat="1" applyFont="1" applyBorder="1" applyAlignment="1">
      <alignment horizontal="right"/>
    </xf>
    <xf numFmtId="6" fontId="4" fillId="2" borderId="3" xfId="0" applyNumberFormat="1" applyFont="1" applyFill="1" applyBorder="1"/>
    <xf numFmtId="5" fontId="4" fillId="2" borderId="3" xfId="0" applyNumberFormat="1" applyFont="1" applyFill="1" applyBorder="1" applyAlignment="1">
      <alignment horizontal="right"/>
    </xf>
    <xf numFmtId="6" fontId="4" fillId="4" borderId="0" xfId="0" applyNumberFormat="1" applyFont="1" applyFill="1"/>
    <xf numFmtId="6" fontId="4" fillId="2" borderId="5" xfId="0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right"/>
    </xf>
    <xf numFmtId="5" fontId="4" fillId="0" borderId="0" xfId="0" applyNumberFormat="1" applyFont="1"/>
  </cellXfs>
  <cellStyles count="2">
    <cellStyle name="Normal" xfId="0" builtinId="0"/>
    <cellStyle name="Normal 2" xfId="1" xr:uid="{257EEABF-7F36-4514-9FD9-3B03D06FC13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144610</xdr:colOff>
      <xdr:row>0</xdr:row>
      <xdr:rowOff>39833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2BE69ABB-36EC-4885-9460-9EDE7D533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5460" y="39833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D76E-B540-4751-A66D-F31C6E739CAC}">
  <dimension ref="A1:L160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9.140625" defaultRowHeight="12" x14ac:dyDescent="0.2"/>
  <cols>
    <col min="1" max="1" width="24.5703125" style="43" customWidth="1"/>
    <col min="2" max="2" width="6.85546875" style="43" bestFit="1" customWidth="1"/>
    <col min="3" max="3" width="14" style="44" bestFit="1" customWidth="1"/>
    <col min="4" max="4" width="11.42578125" style="45" bestFit="1" customWidth="1"/>
    <col min="5" max="5" width="12.42578125" style="45" bestFit="1" customWidth="1"/>
    <col min="6" max="6" width="12.5703125" style="42" bestFit="1" customWidth="1"/>
    <col min="7" max="7" width="12.42578125" style="42" bestFit="1" customWidth="1"/>
    <col min="8" max="8" width="12.42578125" style="14" bestFit="1" customWidth="1"/>
    <col min="9" max="9" width="12.5703125" style="42" bestFit="1" customWidth="1"/>
    <col min="10" max="10" width="12.7109375" style="42" bestFit="1" customWidth="1"/>
    <col min="11" max="11" width="12.42578125" style="42" bestFit="1" customWidth="1"/>
    <col min="12" max="12" width="9.140625" style="14"/>
    <col min="13" max="16384" width="9.140625" style="15"/>
  </cols>
  <sheetData>
    <row r="1" spans="1:12" s="7" customFormat="1" ht="18.75" x14ac:dyDescent="0.3">
      <c r="A1" s="1" t="s">
        <v>0</v>
      </c>
      <c r="B1" s="2"/>
      <c r="C1" s="3"/>
      <c r="D1" s="4"/>
      <c r="E1" s="3"/>
      <c r="F1" s="5"/>
      <c r="G1" s="5"/>
      <c r="H1" s="3"/>
      <c r="I1" s="6"/>
      <c r="J1" s="5"/>
      <c r="K1" s="5"/>
      <c r="L1" s="3"/>
    </row>
    <row r="2" spans="1:12" s="7" customFormat="1" ht="12.75" x14ac:dyDescent="0.2">
      <c r="A2" s="8" t="s">
        <v>1</v>
      </c>
      <c r="B2" s="2"/>
      <c r="C2" s="3"/>
      <c r="D2" s="4"/>
      <c r="E2" s="3"/>
      <c r="F2" s="5"/>
      <c r="G2" s="5"/>
      <c r="H2" s="3"/>
      <c r="I2" s="6"/>
      <c r="J2" s="5"/>
      <c r="K2" s="5"/>
      <c r="L2" s="3"/>
    </row>
    <row r="3" spans="1:12" s="7" customFormat="1" ht="12.75" x14ac:dyDescent="0.2">
      <c r="A3" s="9" t="s">
        <v>2</v>
      </c>
      <c r="B3" s="2"/>
      <c r="C3" s="3"/>
      <c r="D3" s="10"/>
      <c r="E3" s="3"/>
      <c r="F3" s="5"/>
      <c r="G3" s="5"/>
      <c r="H3" s="11"/>
      <c r="I3" s="6"/>
      <c r="J3" s="5"/>
      <c r="K3" s="5"/>
      <c r="L3" s="3"/>
    </row>
    <row r="4" spans="1:12" ht="51" x14ac:dyDescent="0.2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3" t="s">
        <v>162</v>
      </c>
      <c r="G4" s="46" t="s">
        <v>8</v>
      </c>
      <c r="H4" s="13" t="s">
        <v>163</v>
      </c>
      <c r="I4" s="13" t="s">
        <v>161</v>
      </c>
      <c r="J4" s="46" t="s">
        <v>9</v>
      </c>
      <c r="K4" s="46" t="s">
        <v>10</v>
      </c>
    </row>
    <row r="5" spans="1:12" ht="12.75" x14ac:dyDescent="0.2">
      <c r="A5" s="16" t="s">
        <v>24</v>
      </c>
      <c r="B5" s="17">
        <v>6001</v>
      </c>
      <c r="C5" s="18">
        <v>31587220.281228811</v>
      </c>
      <c r="D5" s="19">
        <v>1267310.1099999999</v>
      </c>
      <c r="E5" s="19">
        <v>5870840</v>
      </c>
      <c r="F5" s="47">
        <v>0</v>
      </c>
      <c r="G5" s="48">
        <f t="shared" ref="G5:G36" si="0">IF(((0.5*C5)-(0.5*D5)-(0.5*F5)-E5)&lt;0,0,ROUND((0.5*C5)-(0.5*D5)-(0.5*F5)-E5,0))</f>
        <v>9289115</v>
      </c>
      <c r="H5" s="19">
        <v>5732721</v>
      </c>
      <c r="I5" s="19">
        <v>0</v>
      </c>
      <c r="J5" s="48">
        <f t="shared" ref="J5:J36" si="1">IF(((0.5*C5)-(0.5*D5)-(0.5*F5)-H5-I5)&lt;0,0,ROUND((0.5*C5)-(0.5*D5)-(0.5*F5)-H5-I5,0))</f>
        <v>9427234</v>
      </c>
      <c r="K5" s="19">
        <f t="shared" ref="K5:K36" si="2">J5+G5</f>
        <v>18716349</v>
      </c>
    </row>
    <row r="6" spans="1:12" ht="13.5" customHeight="1" x14ac:dyDescent="0.2">
      <c r="A6" s="16" t="s">
        <v>140</v>
      </c>
      <c r="B6" s="17">
        <v>58003</v>
      </c>
      <c r="C6" s="18">
        <v>2082947.7050867316</v>
      </c>
      <c r="D6" s="19">
        <v>515922.77999999997</v>
      </c>
      <c r="E6" s="19">
        <v>1123323</v>
      </c>
      <c r="F6" s="47">
        <v>0</v>
      </c>
      <c r="G6" s="48">
        <f t="shared" si="0"/>
        <v>0</v>
      </c>
      <c r="H6" s="19">
        <v>1105272</v>
      </c>
      <c r="I6" s="19">
        <v>0</v>
      </c>
      <c r="J6" s="48">
        <f t="shared" si="1"/>
        <v>0</v>
      </c>
      <c r="K6" s="19">
        <f t="shared" si="2"/>
        <v>0</v>
      </c>
    </row>
    <row r="7" spans="1:12" ht="13.5" customHeight="1" x14ac:dyDescent="0.2">
      <c r="A7" s="16" t="s">
        <v>147</v>
      </c>
      <c r="B7" s="17">
        <v>61001</v>
      </c>
      <c r="C7" s="18">
        <v>2797466.4466002928</v>
      </c>
      <c r="D7" s="19">
        <v>172995.02</v>
      </c>
      <c r="E7" s="19">
        <v>558692</v>
      </c>
      <c r="F7" s="47">
        <v>0</v>
      </c>
      <c r="G7" s="48">
        <f t="shared" si="0"/>
        <v>753544</v>
      </c>
      <c r="H7" s="19">
        <v>548856</v>
      </c>
      <c r="I7" s="19">
        <v>0</v>
      </c>
      <c r="J7" s="48">
        <f t="shared" si="1"/>
        <v>763380</v>
      </c>
      <c r="K7" s="19">
        <f t="shared" si="2"/>
        <v>1516924</v>
      </c>
    </row>
    <row r="8" spans="1:12" ht="13.5" customHeight="1" x14ac:dyDescent="0.2">
      <c r="A8" s="16" t="s">
        <v>33</v>
      </c>
      <c r="B8" s="17">
        <v>11001</v>
      </c>
      <c r="C8" s="18">
        <v>2571802.5030324105</v>
      </c>
      <c r="D8" s="19">
        <v>148436.76</v>
      </c>
      <c r="E8" s="19">
        <v>464585</v>
      </c>
      <c r="F8" s="47">
        <v>0</v>
      </c>
      <c r="G8" s="48">
        <f t="shared" si="0"/>
        <v>747098</v>
      </c>
      <c r="H8" s="19">
        <v>470749</v>
      </c>
      <c r="I8" s="19">
        <v>0</v>
      </c>
      <c r="J8" s="48">
        <f t="shared" si="1"/>
        <v>740934</v>
      </c>
      <c r="K8" s="19">
        <f t="shared" si="2"/>
        <v>1488032</v>
      </c>
    </row>
    <row r="9" spans="1:12" ht="13.5" customHeight="1" x14ac:dyDescent="0.2">
      <c r="A9" s="16" t="s">
        <v>87</v>
      </c>
      <c r="B9" s="17">
        <v>38001</v>
      </c>
      <c r="C9" s="18">
        <v>2430370.1452052318</v>
      </c>
      <c r="D9" s="19">
        <v>148001.60000000001</v>
      </c>
      <c r="E9" s="19">
        <v>588370</v>
      </c>
      <c r="F9" s="47">
        <v>0</v>
      </c>
      <c r="G9" s="48">
        <f t="shared" si="0"/>
        <v>552814</v>
      </c>
      <c r="H9" s="19">
        <v>570238</v>
      </c>
      <c r="I9" s="19">
        <v>0</v>
      </c>
      <c r="J9" s="48">
        <f t="shared" si="1"/>
        <v>570946</v>
      </c>
      <c r="K9" s="19">
        <f t="shared" si="2"/>
        <v>1123760</v>
      </c>
    </row>
    <row r="10" spans="1:12" ht="13.5" customHeight="1" x14ac:dyDescent="0.2">
      <c r="A10" s="16" t="s">
        <v>57</v>
      </c>
      <c r="B10" s="17">
        <v>21001</v>
      </c>
      <c r="C10" s="18">
        <v>1959482.7710948205</v>
      </c>
      <c r="D10" s="19">
        <v>76368.89</v>
      </c>
      <c r="E10" s="19">
        <v>208390</v>
      </c>
      <c r="F10" s="47">
        <v>0</v>
      </c>
      <c r="G10" s="48">
        <f t="shared" si="0"/>
        <v>733167</v>
      </c>
      <c r="H10" s="19">
        <v>213691</v>
      </c>
      <c r="I10" s="19">
        <v>0</v>
      </c>
      <c r="J10" s="48">
        <f t="shared" si="1"/>
        <v>727866</v>
      </c>
      <c r="K10" s="19">
        <f t="shared" si="2"/>
        <v>1461033</v>
      </c>
    </row>
    <row r="11" spans="1:12" ht="13.5" customHeight="1" x14ac:dyDescent="0.2">
      <c r="A11" s="16" t="s">
        <v>17</v>
      </c>
      <c r="B11" s="17">
        <v>4001</v>
      </c>
      <c r="C11" s="18">
        <v>1973165.5347877317</v>
      </c>
      <c r="D11" s="19">
        <v>77277.26999999999</v>
      </c>
      <c r="E11" s="19">
        <v>232980</v>
      </c>
      <c r="F11" s="47">
        <v>0</v>
      </c>
      <c r="G11" s="48">
        <f t="shared" si="0"/>
        <v>714964</v>
      </c>
      <c r="H11" s="19">
        <v>250344</v>
      </c>
      <c r="I11" s="19">
        <v>0</v>
      </c>
      <c r="J11" s="48">
        <f t="shared" si="1"/>
        <v>697600</v>
      </c>
      <c r="K11" s="19">
        <f t="shared" si="2"/>
        <v>1412564</v>
      </c>
    </row>
    <row r="12" spans="1:12" ht="13.5" customHeight="1" x14ac:dyDescent="0.2">
      <c r="A12" s="16" t="s">
        <v>111</v>
      </c>
      <c r="B12" s="17">
        <v>49001</v>
      </c>
      <c r="C12" s="18">
        <v>4229100.3567347704</v>
      </c>
      <c r="D12" s="19">
        <v>157764.40999999997</v>
      </c>
      <c r="E12" s="19">
        <v>499798</v>
      </c>
      <c r="F12" s="47">
        <v>0</v>
      </c>
      <c r="G12" s="48">
        <f t="shared" si="0"/>
        <v>1535870</v>
      </c>
      <c r="H12" s="19">
        <v>489241</v>
      </c>
      <c r="I12" s="19">
        <v>0</v>
      </c>
      <c r="J12" s="48">
        <f t="shared" si="1"/>
        <v>1546427</v>
      </c>
      <c r="K12" s="19">
        <f t="shared" si="2"/>
        <v>3082297</v>
      </c>
    </row>
    <row r="13" spans="1:12" ht="13.5" customHeight="1" x14ac:dyDescent="0.2">
      <c r="A13" s="16" t="s">
        <v>30</v>
      </c>
      <c r="B13" s="17">
        <v>9001</v>
      </c>
      <c r="C13" s="18">
        <v>9341308.3361388352</v>
      </c>
      <c r="D13" s="19">
        <v>303789.96999999997</v>
      </c>
      <c r="E13" s="19">
        <v>1606175</v>
      </c>
      <c r="F13" s="47">
        <v>0</v>
      </c>
      <c r="G13" s="48">
        <f t="shared" si="0"/>
        <v>2912584</v>
      </c>
      <c r="H13" s="19">
        <v>1617511</v>
      </c>
      <c r="I13" s="19">
        <v>0</v>
      </c>
      <c r="J13" s="48">
        <f t="shared" si="1"/>
        <v>2901248</v>
      </c>
      <c r="K13" s="19">
        <f t="shared" si="2"/>
        <v>5813832</v>
      </c>
    </row>
    <row r="14" spans="1:12" ht="13.5" customHeight="1" x14ac:dyDescent="0.2">
      <c r="A14" s="16" t="s">
        <v>16</v>
      </c>
      <c r="B14" s="17">
        <v>3001</v>
      </c>
      <c r="C14" s="18">
        <v>3427599.4169494249</v>
      </c>
      <c r="D14" s="19">
        <v>221524.55000000002</v>
      </c>
      <c r="E14" s="19">
        <v>255318</v>
      </c>
      <c r="F14" s="47">
        <v>0</v>
      </c>
      <c r="G14" s="48">
        <f t="shared" si="0"/>
        <v>1347719</v>
      </c>
      <c r="H14" s="19">
        <v>273314</v>
      </c>
      <c r="I14" s="19">
        <v>0</v>
      </c>
      <c r="J14" s="48">
        <f t="shared" si="1"/>
        <v>1329723</v>
      </c>
      <c r="K14" s="19">
        <f t="shared" si="2"/>
        <v>2677442</v>
      </c>
    </row>
    <row r="15" spans="1:12" ht="13.5" customHeight="1" x14ac:dyDescent="0.2">
      <c r="A15" s="16" t="s">
        <v>148</v>
      </c>
      <c r="B15" s="17">
        <v>61002</v>
      </c>
      <c r="C15" s="18">
        <v>4625892.5454839859</v>
      </c>
      <c r="D15" s="19">
        <v>259045.90000000002</v>
      </c>
      <c r="E15" s="19">
        <v>892512</v>
      </c>
      <c r="F15" s="47">
        <v>0</v>
      </c>
      <c r="G15" s="48">
        <f t="shared" si="0"/>
        <v>1290911</v>
      </c>
      <c r="H15" s="19">
        <v>914985</v>
      </c>
      <c r="I15" s="19">
        <v>0</v>
      </c>
      <c r="J15" s="48">
        <f t="shared" si="1"/>
        <v>1268438</v>
      </c>
      <c r="K15" s="19">
        <f t="shared" si="2"/>
        <v>2559349</v>
      </c>
    </row>
    <row r="16" spans="1:12" ht="13.5" customHeight="1" x14ac:dyDescent="0.2">
      <c r="A16" s="16" t="s">
        <v>125</v>
      </c>
      <c r="B16" s="17">
        <v>52001</v>
      </c>
      <c r="C16" s="18">
        <v>1110418.1503091701</v>
      </c>
      <c r="D16" s="19">
        <v>123304.02</v>
      </c>
      <c r="E16" s="19">
        <v>245545</v>
      </c>
      <c r="F16" s="47">
        <v>0</v>
      </c>
      <c r="G16" s="48">
        <f t="shared" si="0"/>
        <v>248012</v>
      </c>
      <c r="H16" s="19">
        <v>240812</v>
      </c>
      <c r="I16" s="19">
        <v>0</v>
      </c>
      <c r="J16" s="48">
        <f t="shared" si="1"/>
        <v>252745</v>
      </c>
      <c r="K16" s="19">
        <f t="shared" si="2"/>
        <v>500757</v>
      </c>
    </row>
    <row r="17" spans="1:11" ht="13.5" customHeight="1" x14ac:dyDescent="0.2">
      <c r="A17" s="16" t="s">
        <v>18</v>
      </c>
      <c r="B17" s="17">
        <v>4002</v>
      </c>
      <c r="C17" s="18">
        <v>4253533.5559626985</v>
      </c>
      <c r="D17" s="19">
        <v>223249.08000000002</v>
      </c>
      <c r="E17" s="19">
        <v>676372</v>
      </c>
      <c r="F17" s="47">
        <v>0</v>
      </c>
      <c r="G17" s="48">
        <f t="shared" si="0"/>
        <v>1338770</v>
      </c>
      <c r="H17" s="19">
        <v>699482</v>
      </c>
      <c r="I17" s="19">
        <v>0</v>
      </c>
      <c r="J17" s="48">
        <f t="shared" si="1"/>
        <v>1315660</v>
      </c>
      <c r="K17" s="19">
        <f t="shared" si="2"/>
        <v>2654430</v>
      </c>
    </row>
    <row r="18" spans="1:11" ht="13.5" customHeight="1" x14ac:dyDescent="0.2">
      <c r="A18" s="16" t="s">
        <v>59</v>
      </c>
      <c r="B18" s="17">
        <v>22001</v>
      </c>
      <c r="C18" s="18">
        <v>705257.98259970383</v>
      </c>
      <c r="D18" s="19">
        <v>78787.75</v>
      </c>
      <c r="E18" s="19">
        <v>260323</v>
      </c>
      <c r="F18" s="47">
        <v>0</v>
      </c>
      <c r="G18" s="48">
        <f t="shared" si="0"/>
        <v>52912</v>
      </c>
      <c r="H18" s="19">
        <v>264476</v>
      </c>
      <c r="I18" s="19">
        <v>0</v>
      </c>
      <c r="J18" s="48">
        <f t="shared" si="1"/>
        <v>48759</v>
      </c>
      <c r="K18" s="19">
        <f t="shared" si="2"/>
        <v>101671</v>
      </c>
    </row>
    <row r="19" spans="1:11" ht="13.5" customHeight="1" x14ac:dyDescent="0.2">
      <c r="A19" s="16" t="s">
        <v>112</v>
      </c>
      <c r="B19" s="17">
        <v>49002</v>
      </c>
      <c r="C19" s="18">
        <v>39318174.705116086</v>
      </c>
      <c r="D19" s="19">
        <v>1755222.45</v>
      </c>
      <c r="E19" s="19">
        <v>6598793</v>
      </c>
      <c r="F19" s="47">
        <v>0</v>
      </c>
      <c r="G19" s="48">
        <f t="shared" si="0"/>
        <v>12182683</v>
      </c>
      <c r="H19" s="19">
        <v>6701862</v>
      </c>
      <c r="I19" s="19">
        <v>0</v>
      </c>
      <c r="J19" s="48">
        <f t="shared" si="1"/>
        <v>12079614</v>
      </c>
      <c r="K19" s="19">
        <f t="shared" si="2"/>
        <v>24262297</v>
      </c>
    </row>
    <row r="20" spans="1:11" ht="13.5" customHeight="1" x14ac:dyDescent="0.2">
      <c r="A20" s="16" t="s">
        <v>76</v>
      </c>
      <c r="B20" s="17">
        <v>30003</v>
      </c>
      <c r="C20" s="18">
        <v>2681824.8308351468</v>
      </c>
      <c r="D20" s="19">
        <v>121207.67000000001</v>
      </c>
      <c r="E20" s="19">
        <v>433497</v>
      </c>
      <c r="F20" s="47">
        <v>0</v>
      </c>
      <c r="G20" s="48">
        <f t="shared" si="0"/>
        <v>846812</v>
      </c>
      <c r="H20" s="19">
        <v>449939</v>
      </c>
      <c r="I20" s="19">
        <v>0</v>
      </c>
      <c r="J20" s="48">
        <f t="shared" si="1"/>
        <v>830370</v>
      </c>
      <c r="K20" s="19">
        <f t="shared" si="2"/>
        <v>1677182</v>
      </c>
    </row>
    <row r="21" spans="1:11" ht="13.5" customHeight="1" x14ac:dyDescent="0.2">
      <c r="A21" s="16" t="s">
        <v>105</v>
      </c>
      <c r="B21" s="17">
        <v>45004</v>
      </c>
      <c r="C21" s="18">
        <v>3925952.0561378621</v>
      </c>
      <c r="D21" s="19">
        <v>356481.42000000004</v>
      </c>
      <c r="E21" s="19">
        <v>1007102</v>
      </c>
      <c r="F21" s="47">
        <v>0</v>
      </c>
      <c r="G21" s="48">
        <f t="shared" si="0"/>
        <v>777633</v>
      </c>
      <c r="H21" s="19">
        <v>1008935</v>
      </c>
      <c r="I21" s="19">
        <v>0</v>
      </c>
      <c r="J21" s="48">
        <f t="shared" si="1"/>
        <v>775800</v>
      </c>
      <c r="K21" s="19">
        <f t="shared" si="2"/>
        <v>1553433</v>
      </c>
    </row>
    <row r="22" spans="1:11" ht="13.5" customHeight="1" x14ac:dyDescent="0.2">
      <c r="A22" s="16" t="s">
        <v>20</v>
      </c>
      <c r="B22" s="17">
        <v>5001</v>
      </c>
      <c r="C22" s="18">
        <v>26185249.499693844</v>
      </c>
      <c r="D22" s="19">
        <v>1219796.74</v>
      </c>
      <c r="E22" s="19">
        <v>4505116</v>
      </c>
      <c r="F22" s="47">
        <v>0</v>
      </c>
      <c r="G22" s="48">
        <f t="shared" si="0"/>
        <v>7977610</v>
      </c>
      <c r="H22" s="19">
        <v>4396495</v>
      </c>
      <c r="I22" s="19">
        <v>0</v>
      </c>
      <c r="J22" s="48">
        <f t="shared" si="1"/>
        <v>8086231</v>
      </c>
      <c r="K22" s="19">
        <f t="shared" si="2"/>
        <v>16063841</v>
      </c>
    </row>
    <row r="23" spans="1:11" ht="13.5" customHeight="1" x14ac:dyDescent="0.2">
      <c r="A23" s="16" t="s">
        <v>67</v>
      </c>
      <c r="B23" s="17">
        <v>26002</v>
      </c>
      <c r="C23" s="18">
        <v>1972865.1210270771</v>
      </c>
      <c r="D23" s="19">
        <v>95696.959999999992</v>
      </c>
      <c r="E23" s="19">
        <v>243386</v>
      </c>
      <c r="F23" s="47">
        <v>0</v>
      </c>
      <c r="G23" s="48">
        <f t="shared" si="0"/>
        <v>695198</v>
      </c>
      <c r="H23" s="19">
        <v>240347</v>
      </c>
      <c r="I23" s="19">
        <v>0</v>
      </c>
      <c r="J23" s="48">
        <f t="shared" si="1"/>
        <v>698237</v>
      </c>
      <c r="K23" s="19">
        <f t="shared" si="2"/>
        <v>1393435</v>
      </c>
    </row>
    <row r="24" spans="1:11" ht="13.5" customHeight="1" x14ac:dyDescent="0.2">
      <c r="A24" s="16" t="s">
        <v>100</v>
      </c>
      <c r="B24" s="17">
        <v>43001</v>
      </c>
      <c r="C24" s="18">
        <v>2644430.2314036014</v>
      </c>
      <c r="D24" s="19">
        <v>104743.56</v>
      </c>
      <c r="E24" s="19">
        <v>277512</v>
      </c>
      <c r="F24" s="47">
        <v>0</v>
      </c>
      <c r="G24" s="48">
        <f t="shared" si="0"/>
        <v>992331</v>
      </c>
      <c r="H24" s="19">
        <v>338139</v>
      </c>
      <c r="I24" s="19">
        <v>0</v>
      </c>
      <c r="J24" s="48">
        <f t="shared" si="1"/>
        <v>931704</v>
      </c>
      <c r="K24" s="19">
        <f t="shared" si="2"/>
        <v>1924035</v>
      </c>
    </row>
    <row r="25" spans="1:11" ht="13.5" customHeight="1" x14ac:dyDescent="0.2">
      <c r="A25" s="16" t="s">
        <v>95</v>
      </c>
      <c r="B25" s="17">
        <v>41001</v>
      </c>
      <c r="C25" s="18">
        <v>6573285.5638023699</v>
      </c>
      <c r="D25" s="19">
        <v>417299.79000000004</v>
      </c>
      <c r="E25" s="19">
        <v>1517241</v>
      </c>
      <c r="F25" s="47">
        <v>0</v>
      </c>
      <c r="G25" s="48">
        <f t="shared" si="0"/>
        <v>1560752</v>
      </c>
      <c r="H25" s="19">
        <v>1476998</v>
      </c>
      <c r="I25" s="19">
        <v>0</v>
      </c>
      <c r="J25" s="48">
        <f t="shared" si="1"/>
        <v>1600995</v>
      </c>
      <c r="K25" s="19">
        <f t="shared" si="2"/>
        <v>3161747</v>
      </c>
    </row>
    <row r="26" spans="1:11" ht="13.5" customHeight="1" x14ac:dyDescent="0.2">
      <c r="A26" s="16" t="s">
        <v>71</v>
      </c>
      <c r="B26" s="17">
        <v>28001</v>
      </c>
      <c r="C26" s="18">
        <v>3076787.953622465</v>
      </c>
      <c r="D26" s="19">
        <v>118697.19999999998</v>
      </c>
      <c r="E26" s="19">
        <v>339636</v>
      </c>
      <c r="F26" s="47">
        <v>0</v>
      </c>
      <c r="G26" s="48">
        <f t="shared" si="0"/>
        <v>1139409</v>
      </c>
      <c r="H26" s="19">
        <v>339381</v>
      </c>
      <c r="I26" s="19">
        <v>0</v>
      </c>
      <c r="J26" s="48">
        <f t="shared" si="1"/>
        <v>1139664</v>
      </c>
      <c r="K26" s="19">
        <f t="shared" si="2"/>
        <v>2279073</v>
      </c>
    </row>
    <row r="27" spans="1:11" ht="13.5" customHeight="1" x14ac:dyDescent="0.2">
      <c r="A27" s="16" t="s">
        <v>143</v>
      </c>
      <c r="B27" s="17">
        <v>60001</v>
      </c>
      <c r="C27" s="18">
        <v>2127479.195355305</v>
      </c>
      <c r="D27" s="19">
        <v>108180.81</v>
      </c>
      <c r="E27" s="19">
        <v>340413</v>
      </c>
      <c r="F27" s="47">
        <v>0</v>
      </c>
      <c r="G27" s="48">
        <f t="shared" si="0"/>
        <v>669236</v>
      </c>
      <c r="H27" s="19">
        <v>351044</v>
      </c>
      <c r="I27" s="19">
        <v>0</v>
      </c>
      <c r="J27" s="48">
        <f t="shared" si="1"/>
        <v>658605</v>
      </c>
      <c r="K27" s="19">
        <f t="shared" si="2"/>
        <v>1327841</v>
      </c>
    </row>
    <row r="28" spans="1:11" ht="13.5" customHeight="1" x14ac:dyDescent="0.2">
      <c r="A28" s="16" t="s">
        <v>28</v>
      </c>
      <c r="B28" s="17">
        <v>7001</v>
      </c>
      <c r="C28" s="18">
        <v>6383292.3435596954</v>
      </c>
      <c r="D28" s="19">
        <v>462557.42000000004</v>
      </c>
      <c r="E28" s="19">
        <v>1018000</v>
      </c>
      <c r="F28" s="47">
        <v>0</v>
      </c>
      <c r="G28" s="48">
        <f t="shared" si="0"/>
        <v>1942367</v>
      </c>
      <c r="H28" s="19">
        <v>1036024</v>
      </c>
      <c r="I28" s="19">
        <v>0</v>
      </c>
      <c r="J28" s="48">
        <f t="shared" si="1"/>
        <v>1924343</v>
      </c>
      <c r="K28" s="19">
        <f t="shared" si="2"/>
        <v>3866710</v>
      </c>
    </row>
    <row r="29" spans="1:11" ht="13.5" customHeight="1" x14ac:dyDescent="0.2">
      <c r="A29" s="16" t="s">
        <v>90</v>
      </c>
      <c r="B29" s="17">
        <v>39001</v>
      </c>
      <c r="C29" s="18">
        <v>4262107.6317924522</v>
      </c>
      <c r="D29" s="19">
        <v>307826.61</v>
      </c>
      <c r="E29" s="19">
        <v>796329</v>
      </c>
      <c r="F29" s="47">
        <v>0</v>
      </c>
      <c r="G29" s="48">
        <f t="shared" si="0"/>
        <v>1180812</v>
      </c>
      <c r="H29" s="19">
        <v>763436</v>
      </c>
      <c r="I29" s="19">
        <v>0</v>
      </c>
      <c r="J29" s="48">
        <f t="shared" si="1"/>
        <v>1213705</v>
      </c>
      <c r="K29" s="19">
        <f t="shared" si="2"/>
        <v>2394517</v>
      </c>
    </row>
    <row r="30" spans="1:11" ht="13.5" customHeight="1" x14ac:dyDescent="0.2">
      <c r="A30" s="16" t="s">
        <v>36</v>
      </c>
      <c r="B30" s="17">
        <v>12002</v>
      </c>
      <c r="C30" s="18">
        <v>3934625.9425680451</v>
      </c>
      <c r="D30" s="19">
        <v>330395.16000000009</v>
      </c>
      <c r="E30" s="19">
        <v>993666</v>
      </c>
      <c r="F30" s="47">
        <v>0</v>
      </c>
      <c r="G30" s="48">
        <f t="shared" si="0"/>
        <v>808449</v>
      </c>
      <c r="H30" s="19">
        <v>1021696</v>
      </c>
      <c r="I30" s="19">
        <v>0</v>
      </c>
      <c r="J30" s="48">
        <f t="shared" si="1"/>
        <v>780419</v>
      </c>
      <c r="K30" s="19">
        <f t="shared" si="2"/>
        <v>1588868</v>
      </c>
    </row>
    <row r="31" spans="1:11" ht="13.5" customHeight="1" x14ac:dyDescent="0.2">
      <c r="A31" s="16" t="s">
        <v>119</v>
      </c>
      <c r="B31" s="17">
        <v>50005</v>
      </c>
      <c r="C31" s="18">
        <v>2908617.7795302598</v>
      </c>
      <c r="D31" s="19">
        <v>122760.49</v>
      </c>
      <c r="E31" s="19">
        <v>362012</v>
      </c>
      <c r="F31" s="47">
        <v>0</v>
      </c>
      <c r="G31" s="48">
        <f t="shared" si="0"/>
        <v>1030917</v>
      </c>
      <c r="H31" s="19">
        <v>359632</v>
      </c>
      <c r="I31" s="19">
        <v>0</v>
      </c>
      <c r="J31" s="48">
        <f t="shared" si="1"/>
        <v>1033297</v>
      </c>
      <c r="K31" s="19">
        <f t="shared" si="2"/>
        <v>2064214</v>
      </c>
    </row>
    <row r="32" spans="1:11" ht="13.5" customHeight="1" x14ac:dyDescent="0.2">
      <c r="A32" s="16" t="s">
        <v>142</v>
      </c>
      <c r="B32" s="17">
        <v>59003</v>
      </c>
      <c r="C32" s="18">
        <v>1347066.1772631949</v>
      </c>
      <c r="D32" s="19">
        <v>90216.63</v>
      </c>
      <c r="E32" s="19">
        <v>192846</v>
      </c>
      <c r="F32" s="47">
        <v>0</v>
      </c>
      <c r="G32" s="48">
        <f t="shared" si="0"/>
        <v>435579</v>
      </c>
      <c r="H32" s="19">
        <v>160340</v>
      </c>
      <c r="I32" s="19">
        <v>0</v>
      </c>
      <c r="J32" s="48">
        <f t="shared" si="1"/>
        <v>468085</v>
      </c>
      <c r="K32" s="19">
        <f t="shared" si="2"/>
        <v>903664</v>
      </c>
    </row>
    <row r="33" spans="1:11" ht="13.5" customHeight="1" x14ac:dyDescent="0.2">
      <c r="A33" s="16" t="s">
        <v>58</v>
      </c>
      <c r="B33" s="17">
        <v>21003</v>
      </c>
      <c r="C33" s="18">
        <v>2382634.8293724745</v>
      </c>
      <c r="D33" s="19">
        <v>160550.41</v>
      </c>
      <c r="E33" s="19">
        <v>478956</v>
      </c>
      <c r="F33" s="47">
        <v>0</v>
      </c>
      <c r="G33" s="48">
        <f t="shared" si="0"/>
        <v>632086</v>
      </c>
      <c r="H33" s="19">
        <v>506050</v>
      </c>
      <c r="I33" s="19">
        <v>0</v>
      </c>
      <c r="J33" s="48">
        <f t="shared" si="1"/>
        <v>604992</v>
      </c>
      <c r="K33" s="19">
        <f t="shared" si="2"/>
        <v>1237078</v>
      </c>
    </row>
    <row r="34" spans="1:11" ht="13.5" customHeight="1" x14ac:dyDescent="0.2">
      <c r="A34" s="16" t="s">
        <v>47</v>
      </c>
      <c r="B34" s="17">
        <v>16001</v>
      </c>
      <c r="C34" s="18">
        <v>6327434.0370412879</v>
      </c>
      <c r="D34" s="19">
        <v>408515.59</v>
      </c>
      <c r="E34" s="19">
        <v>3755904</v>
      </c>
      <c r="F34" s="47">
        <v>0</v>
      </c>
      <c r="G34" s="48">
        <f t="shared" si="0"/>
        <v>0</v>
      </c>
      <c r="H34" s="19">
        <v>3865220</v>
      </c>
      <c r="I34" s="19">
        <v>0</v>
      </c>
      <c r="J34" s="48">
        <f t="shared" si="1"/>
        <v>0</v>
      </c>
      <c r="K34" s="19">
        <f t="shared" si="2"/>
        <v>0</v>
      </c>
    </row>
    <row r="35" spans="1:11" ht="13.5" customHeight="1" x14ac:dyDescent="0.2">
      <c r="A35" s="16" t="s">
        <v>150</v>
      </c>
      <c r="B35" s="17">
        <v>61008</v>
      </c>
      <c r="C35" s="18">
        <v>9805344.658191679</v>
      </c>
      <c r="D35" s="19">
        <v>471643.27</v>
      </c>
      <c r="E35" s="19">
        <v>2327074</v>
      </c>
      <c r="F35" s="47">
        <v>0</v>
      </c>
      <c r="G35" s="48">
        <f t="shared" si="0"/>
        <v>2339777</v>
      </c>
      <c r="H35" s="19">
        <v>2292263</v>
      </c>
      <c r="I35" s="19">
        <v>0</v>
      </c>
      <c r="J35" s="48">
        <f t="shared" si="1"/>
        <v>2374588</v>
      </c>
      <c r="K35" s="19">
        <f t="shared" si="2"/>
        <v>4714365</v>
      </c>
    </row>
    <row r="36" spans="1:11" ht="13.5" customHeight="1" x14ac:dyDescent="0.2">
      <c r="A36" s="16" t="s">
        <v>88</v>
      </c>
      <c r="B36" s="17">
        <v>38002</v>
      </c>
      <c r="C36" s="18">
        <v>3078283.7172463587</v>
      </c>
      <c r="D36" s="19">
        <v>135173.89000000001</v>
      </c>
      <c r="E36" s="19">
        <v>642621</v>
      </c>
      <c r="F36" s="47">
        <v>0</v>
      </c>
      <c r="G36" s="48">
        <f t="shared" si="0"/>
        <v>828934</v>
      </c>
      <c r="H36" s="19">
        <v>651234</v>
      </c>
      <c r="I36" s="19">
        <v>0</v>
      </c>
      <c r="J36" s="48">
        <f t="shared" si="1"/>
        <v>820321</v>
      </c>
      <c r="K36" s="19">
        <f t="shared" si="2"/>
        <v>1649255</v>
      </c>
    </row>
    <row r="37" spans="1:11" ht="13.5" customHeight="1" x14ac:dyDescent="0.2">
      <c r="A37" s="16" t="s">
        <v>113</v>
      </c>
      <c r="B37" s="17">
        <v>49003</v>
      </c>
      <c r="C37" s="18">
        <v>7087406.9180119839</v>
      </c>
      <c r="D37" s="19">
        <v>459709.99</v>
      </c>
      <c r="E37" s="19">
        <v>1287469</v>
      </c>
      <c r="F37" s="47">
        <v>0</v>
      </c>
      <c r="G37" s="48">
        <f t="shared" ref="G37:G68" si="3">IF(((0.5*C37)-(0.5*D37)-(0.5*F37)-E37)&lt;0,0,ROUND((0.5*C37)-(0.5*D37)-(0.5*F37)-E37,0))</f>
        <v>2026379</v>
      </c>
      <c r="H37" s="19">
        <v>1240552</v>
      </c>
      <c r="I37" s="19">
        <v>0</v>
      </c>
      <c r="J37" s="48">
        <f t="shared" ref="J37:J68" si="4">IF(((0.5*C37)-(0.5*D37)-(0.5*F37)-H37-I37)&lt;0,0,ROUND((0.5*C37)-(0.5*D37)-(0.5*F37)-H37-I37,0))</f>
        <v>2073296</v>
      </c>
      <c r="K37" s="19">
        <f t="shared" ref="K37:K68" si="5">J37+G37</f>
        <v>4099675</v>
      </c>
    </row>
    <row r="38" spans="1:11" ht="13.5" customHeight="1" x14ac:dyDescent="0.2">
      <c r="A38" s="16" t="s">
        <v>23</v>
      </c>
      <c r="B38" s="17">
        <v>5006</v>
      </c>
      <c r="C38" s="18">
        <v>3497166.2040316844</v>
      </c>
      <c r="D38" s="19">
        <v>608824.65</v>
      </c>
      <c r="E38" s="19">
        <v>640047</v>
      </c>
      <c r="F38" s="47">
        <v>0</v>
      </c>
      <c r="G38" s="48">
        <f t="shared" si="3"/>
        <v>804124</v>
      </c>
      <c r="H38" s="19">
        <v>650997</v>
      </c>
      <c r="I38" s="19">
        <v>0</v>
      </c>
      <c r="J38" s="48">
        <f t="shared" si="4"/>
        <v>793174</v>
      </c>
      <c r="K38" s="19">
        <f t="shared" si="5"/>
        <v>1597298</v>
      </c>
    </row>
    <row r="39" spans="1:11" ht="13.5" customHeight="1" x14ac:dyDescent="0.2">
      <c r="A39" s="16" t="s">
        <v>54</v>
      </c>
      <c r="B39" s="17">
        <v>19004</v>
      </c>
      <c r="C39" s="18">
        <v>3964748.8831110727</v>
      </c>
      <c r="D39" s="19">
        <v>341199.89000000013</v>
      </c>
      <c r="E39" s="19">
        <v>992906</v>
      </c>
      <c r="F39" s="47">
        <v>0</v>
      </c>
      <c r="G39" s="48">
        <f t="shared" si="3"/>
        <v>818868</v>
      </c>
      <c r="H39" s="19">
        <v>983662</v>
      </c>
      <c r="I39" s="19">
        <v>0</v>
      </c>
      <c r="J39" s="48">
        <f t="shared" si="4"/>
        <v>828112</v>
      </c>
      <c r="K39" s="19">
        <f t="shared" si="5"/>
        <v>1646980</v>
      </c>
    </row>
    <row r="40" spans="1:11" ht="13.5" customHeight="1" x14ac:dyDescent="0.2">
      <c r="A40" s="16" t="s">
        <v>135</v>
      </c>
      <c r="B40" s="17">
        <v>56002</v>
      </c>
      <c r="C40" s="18">
        <v>1316793.9741562577</v>
      </c>
      <c r="D40" s="19">
        <v>96695.63</v>
      </c>
      <c r="E40" s="19">
        <v>398232</v>
      </c>
      <c r="F40" s="47">
        <v>0</v>
      </c>
      <c r="G40" s="48">
        <f t="shared" si="3"/>
        <v>211817</v>
      </c>
      <c r="H40" s="19">
        <v>408350</v>
      </c>
      <c r="I40" s="19">
        <v>0</v>
      </c>
      <c r="J40" s="48">
        <f t="shared" si="4"/>
        <v>201699</v>
      </c>
      <c r="K40" s="19">
        <f t="shared" si="5"/>
        <v>413516</v>
      </c>
    </row>
    <row r="41" spans="1:11" ht="13.5" customHeight="1" x14ac:dyDescent="0.2">
      <c r="A41" s="16" t="s">
        <v>120</v>
      </c>
      <c r="B41" s="17">
        <v>51001</v>
      </c>
      <c r="C41" s="18">
        <v>21392531.810310688</v>
      </c>
      <c r="D41" s="19">
        <v>425416.44000000006</v>
      </c>
      <c r="E41" s="19">
        <v>1872104</v>
      </c>
      <c r="F41" s="47">
        <v>0</v>
      </c>
      <c r="G41" s="48">
        <f t="shared" si="3"/>
        <v>8611454</v>
      </c>
      <c r="H41" s="19">
        <v>1881423</v>
      </c>
      <c r="I41" s="19">
        <v>0</v>
      </c>
      <c r="J41" s="48">
        <f t="shared" si="4"/>
        <v>8602135</v>
      </c>
      <c r="K41" s="19">
        <f t="shared" si="5"/>
        <v>17213589</v>
      </c>
    </row>
    <row r="42" spans="1:11" ht="13.5" customHeight="1" x14ac:dyDescent="0.2">
      <c r="A42" s="16" t="s">
        <v>155</v>
      </c>
      <c r="B42" s="17">
        <v>64002</v>
      </c>
      <c r="C42" s="18">
        <v>3080804.6090915147</v>
      </c>
      <c r="D42" s="19">
        <v>31095.109999999997</v>
      </c>
      <c r="E42" s="19">
        <v>169202</v>
      </c>
      <c r="F42" s="47">
        <v>0</v>
      </c>
      <c r="G42" s="48">
        <f t="shared" si="3"/>
        <v>1355653</v>
      </c>
      <c r="H42" s="19">
        <v>171688</v>
      </c>
      <c r="I42" s="19">
        <v>0</v>
      </c>
      <c r="J42" s="48">
        <f t="shared" si="4"/>
        <v>1353167</v>
      </c>
      <c r="K42" s="19">
        <f t="shared" si="5"/>
        <v>2708820</v>
      </c>
    </row>
    <row r="43" spans="1:11" ht="13.5" customHeight="1" x14ac:dyDescent="0.2">
      <c r="A43" s="16" t="s">
        <v>55</v>
      </c>
      <c r="B43" s="17">
        <v>20001</v>
      </c>
      <c r="C43" s="18">
        <v>3161400.1939245192</v>
      </c>
      <c r="D43" s="19">
        <v>111959.43999999999</v>
      </c>
      <c r="E43" s="19">
        <v>209156</v>
      </c>
      <c r="F43" s="47">
        <v>0</v>
      </c>
      <c r="G43" s="48">
        <f t="shared" si="3"/>
        <v>1315564</v>
      </c>
      <c r="H43" s="19">
        <v>204173</v>
      </c>
      <c r="I43" s="19">
        <v>0</v>
      </c>
      <c r="J43" s="48">
        <f t="shared" si="4"/>
        <v>1320547</v>
      </c>
      <c r="K43" s="19">
        <f t="shared" si="5"/>
        <v>2636111</v>
      </c>
    </row>
    <row r="44" spans="1:11" ht="13.5" customHeight="1" x14ac:dyDescent="0.2">
      <c r="A44" s="16" t="s">
        <v>62</v>
      </c>
      <c r="B44" s="17">
        <v>23001</v>
      </c>
      <c r="C44" s="18">
        <v>988017.22964854224</v>
      </c>
      <c r="D44" s="19">
        <v>61630.759999999995</v>
      </c>
      <c r="E44" s="19">
        <v>461630</v>
      </c>
      <c r="F44" s="47">
        <v>0</v>
      </c>
      <c r="G44" s="48">
        <f t="shared" si="3"/>
        <v>1563</v>
      </c>
      <c r="H44" s="19">
        <v>420355</v>
      </c>
      <c r="I44" s="19">
        <v>0</v>
      </c>
      <c r="J44" s="48">
        <f t="shared" si="4"/>
        <v>42838</v>
      </c>
      <c r="K44" s="19">
        <f t="shared" si="5"/>
        <v>44401</v>
      </c>
    </row>
    <row r="45" spans="1:11" ht="13.5" customHeight="1" x14ac:dyDescent="0.2">
      <c r="A45" s="16" t="s">
        <v>60</v>
      </c>
      <c r="B45" s="17">
        <v>22005</v>
      </c>
      <c r="C45" s="18">
        <v>1398800.7163190139</v>
      </c>
      <c r="D45" s="19">
        <v>87531.12</v>
      </c>
      <c r="E45" s="19">
        <v>502676</v>
      </c>
      <c r="F45" s="47">
        <v>0</v>
      </c>
      <c r="G45" s="48">
        <f t="shared" si="3"/>
        <v>152959</v>
      </c>
      <c r="H45" s="19">
        <v>515789</v>
      </c>
      <c r="I45" s="19">
        <v>0</v>
      </c>
      <c r="J45" s="48">
        <f t="shared" si="4"/>
        <v>139846</v>
      </c>
      <c r="K45" s="19">
        <f t="shared" si="5"/>
        <v>292805</v>
      </c>
    </row>
    <row r="46" spans="1:11" ht="13.5" customHeight="1" x14ac:dyDescent="0.2">
      <c r="A46" s="16" t="s">
        <v>48</v>
      </c>
      <c r="B46" s="17">
        <v>16002</v>
      </c>
      <c r="C46" s="18">
        <v>131210.78746041004</v>
      </c>
      <c r="D46" s="19">
        <v>6071.67</v>
      </c>
      <c r="E46" s="19">
        <v>165034</v>
      </c>
      <c r="F46" s="47">
        <v>0</v>
      </c>
      <c r="G46" s="48">
        <f t="shared" si="3"/>
        <v>0</v>
      </c>
      <c r="H46" s="19">
        <v>160374</v>
      </c>
      <c r="I46" s="19">
        <v>0</v>
      </c>
      <c r="J46" s="48">
        <f t="shared" si="4"/>
        <v>0</v>
      </c>
      <c r="K46" s="19">
        <f t="shared" si="5"/>
        <v>0</v>
      </c>
    </row>
    <row r="47" spans="1:11" ht="13.5" customHeight="1" x14ac:dyDescent="0.2">
      <c r="A47" s="16" t="s">
        <v>149</v>
      </c>
      <c r="B47" s="17">
        <v>61007</v>
      </c>
      <c r="C47" s="18">
        <v>5159058.2078293068</v>
      </c>
      <c r="D47" s="19">
        <v>280769.33999999997</v>
      </c>
      <c r="E47" s="19">
        <v>826245</v>
      </c>
      <c r="F47" s="47">
        <v>0</v>
      </c>
      <c r="G47" s="48">
        <f t="shared" si="3"/>
        <v>1612899</v>
      </c>
      <c r="H47" s="19">
        <v>817175</v>
      </c>
      <c r="I47" s="19">
        <v>0</v>
      </c>
      <c r="J47" s="48">
        <f t="shared" si="4"/>
        <v>1621969</v>
      </c>
      <c r="K47" s="19">
        <f t="shared" si="5"/>
        <v>3234868</v>
      </c>
    </row>
    <row r="48" spans="1:11" ht="13.5" customHeight="1" x14ac:dyDescent="0.2">
      <c r="A48" s="16" t="s">
        <v>21</v>
      </c>
      <c r="B48" s="17">
        <v>5003</v>
      </c>
      <c r="C48" s="18">
        <v>3077809.0363190491</v>
      </c>
      <c r="D48" s="19">
        <v>317974.01</v>
      </c>
      <c r="E48" s="19">
        <v>721493</v>
      </c>
      <c r="F48" s="47">
        <v>0</v>
      </c>
      <c r="G48" s="48">
        <f t="shared" si="3"/>
        <v>658425</v>
      </c>
      <c r="H48" s="19">
        <v>708513</v>
      </c>
      <c r="I48" s="19">
        <v>0</v>
      </c>
      <c r="J48" s="48">
        <f t="shared" si="4"/>
        <v>671405</v>
      </c>
      <c r="K48" s="19">
        <f t="shared" si="5"/>
        <v>1329830</v>
      </c>
    </row>
    <row r="49" spans="1:11" ht="13.5" customHeight="1" x14ac:dyDescent="0.2">
      <c r="A49" s="16" t="s">
        <v>72</v>
      </c>
      <c r="B49" s="17">
        <v>28002</v>
      </c>
      <c r="C49" s="18">
        <v>2487615.7542396178</v>
      </c>
      <c r="D49" s="19">
        <v>155624.76</v>
      </c>
      <c r="E49" s="19">
        <v>708853</v>
      </c>
      <c r="F49" s="47">
        <v>0</v>
      </c>
      <c r="G49" s="48">
        <f t="shared" si="3"/>
        <v>457142</v>
      </c>
      <c r="H49" s="19">
        <v>707188</v>
      </c>
      <c r="I49" s="19">
        <v>0</v>
      </c>
      <c r="J49" s="48">
        <f t="shared" si="4"/>
        <v>458807</v>
      </c>
      <c r="K49" s="19">
        <f t="shared" si="5"/>
        <v>915949</v>
      </c>
    </row>
    <row r="50" spans="1:11" ht="13.5" customHeight="1" x14ac:dyDescent="0.2">
      <c r="A50" s="16" t="s">
        <v>49</v>
      </c>
      <c r="B50" s="17">
        <v>17001</v>
      </c>
      <c r="C50" s="18">
        <v>2446967.4648922849</v>
      </c>
      <c r="D50" s="19">
        <v>50747.88</v>
      </c>
      <c r="E50" s="19">
        <v>179021</v>
      </c>
      <c r="F50" s="47">
        <v>0</v>
      </c>
      <c r="G50" s="48">
        <f t="shared" si="3"/>
        <v>1019089</v>
      </c>
      <c r="H50" s="19">
        <v>187705</v>
      </c>
      <c r="I50" s="19">
        <v>0</v>
      </c>
      <c r="J50" s="48">
        <f t="shared" si="4"/>
        <v>1010405</v>
      </c>
      <c r="K50" s="19">
        <f t="shared" si="5"/>
        <v>2029494</v>
      </c>
    </row>
    <row r="51" spans="1:11" ht="13.5" customHeight="1" x14ac:dyDescent="0.2">
      <c r="A51" s="16" t="s">
        <v>103</v>
      </c>
      <c r="B51" s="17">
        <v>44001</v>
      </c>
      <c r="C51" s="18">
        <v>1589150.0802709614</v>
      </c>
      <c r="D51" s="19">
        <v>60396.939999999995</v>
      </c>
      <c r="E51" s="19">
        <v>462824</v>
      </c>
      <c r="F51" s="47">
        <v>0</v>
      </c>
      <c r="G51" s="48">
        <f t="shared" si="3"/>
        <v>301553</v>
      </c>
      <c r="H51" s="19">
        <v>479880</v>
      </c>
      <c r="I51" s="19">
        <v>0</v>
      </c>
      <c r="J51" s="48">
        <f t="shared" si="4"/>
        <v>284497</v>
      </c>
      <c r="K51" s="19">
        <f t="shared" si="5"/>
        <v>586050</v>
      </c>
    </row>
    <row r="52" spans="1:11" ht="13.5" customHeight="1" x14ac:dyDescent="0.2">
      <c r="A52" s="16" t="s">
        <v>108</v>
      </c>
      <c r="B52" s="17">
        <v>46002</v>
      </c>
      <c r="C52" s="18">
        <v>1713987.7722687824</v>
      </c>
      <c r="D52" s="19">
        <v>48665.58</v>
      </c>
      <c r="E52" s="19">
        <v>180694</v>
      </c>
      <c r="F52" s="47">
        <v>0</v>
      </c>
      <c r="G52" s="48">
        <f t="shared" si="3"/>
        <v>651967</v>
      </c>
      <c r="H52" s="19">
        <v>128320</v>
      </c>
      <c r="I52" s="19">
        <v>0</v>
      </c>
      <c r="J52" s="48">
        <f t="shared" si="4"/>
        <v>704341</v>
      </c>
      <c r="K52" s="19">
        <f t="shared" si="5"/>
        <v>1356308</v>
      </c>
    </row>
    <row r="53" spans="1:11" ht="13.5" customHeight="1" x14ac:dyDescent="0.2">
      <c r="A53" s="16" t="s">
        <v>65</v>
      </c>
      <c r="B53" s="17">
        <v>24004</v>
      </c>
      <c r="C53" s="18">
        <v>3313274.0928916368</v>
      </c>
      <c r="D53" s="19">
        <v>164925.4</v>
      </c>
      <c r="E53" s="19">
        <v>703448</v>
      </c>
      <c r="F53" s="47">
        <v>0</v>
      </c>
      <c r="G53" s="48">
        <f t="shared" si="3"/>
        <v>870726</v>
      </c>
      <c r="H53" s="19">
        <v>692205</v>
      </c>
      <c r="I53" s="19">
        <v>0</v>
      </c>
      <c r="J53" s="48">
        <f t="shared" si="4"/>
        <v>881969</v>
      </c>
      <c r="K53" s="19">
        <f t="shared" si="5"/>
        <v>1752695</v>
      </c>
    </row>
    <row r="54" spans="1:11" ht="13.5" customHeight="1" x14ac:dyDescent="0.2">
      <c r="A54" s="16" t="s">
        <v>118</v>
      </c>
      <c r="B54" s="17">
        <v>50003</v>
      </c>
      <c r="C54" s="18">
        <v>5344402.8174595498</v>
      </c>
      <c r="D54" s="19">
        <v>211898.26</v>
      </c>
      <c r="E54" s="19">
        <v>653517</v>
      </c>
      <c r="F54" s="47">
        <v>0</v>
      </c>
      <c r="G54" s="48">
        <f t="shared" si="3"/>
        <v>1912735</v>
      </c>
      <c r="H54" s="19">
        <v>645502</v>
      </c>
      <c r="I54" s="19">
        <v>0</v>
      </c>
      <c r="J54" s="48">
        <f t="shared" si="4"/>
        <v>1920750</v>
      </c>
      <c r="K54" s="19">
        <f t="shared" si="5"/>
        <v>3833485</v>
      </c>
    </row>
    <row r="55" spans="1:11" ht="13.5" customHeight="1" x14ac:dyDescent="0.2">
      <c r="A55" s="16" t="s">
        <v>40</v>
      </c>
      <c r="B55" s="17">
        <v>14001</v>
      </c>
      <c r="C55" s="18">
        <v>3084505.6801100764</v>
      </c>
      <c r="D55" s="19">
        <v>75482.87</v>
      </c>
      <c r="E55" s="19">
        <v>163663</v>
      </c>
      <c r="F55" s="47">
        <v>0</v>
      </c>
      <c r="G55" s="48">
        <f t="shared" si="3"/>
        <v>1340848</v>
      </c>
      <c r="H55" s="19">
        <v>168937</v>
      </c>
      <c r="I55" s="19">
        <v>0</v>
      </c>
      <c r="J55" s="48">
        <f t="shared" si="4"/>
        <v>1335574</v>
      </c>
      <c r="K55" s="19">
        <f t="shared" si="5"/>
        <v>2676422</v>
      </c>
    </row>
    <row r="56" spans="1:11" ht="13.5" customHeight="1" x14ac:dyDescent="0.2">
      <c r="A56" s="16" t="s">
        <v>25</v>
      </c>
      <c r="B56" s="17">
        <v>6002</v>
      </c>
      <c r="C56" s="18">
        <v>1508924.0557947152</v>
      </c>
      <c r="D56" s="19">
        <v>96749.290000000008</v>
      </c>
      <c r="E56" s="19">
        <v>327215</v>
      </c>
      <c r="F56" s="47">
        <v>0</v>
      </c>
      <c r="G56" s="48">
        <f t="shared" si="3"/>
        <v>378872</v>
      </c>
      <c r="H56" s="19">
        <v>338015</v>
      </c>
      <c r="I56" s="19">
        <v>0</v>
      </c>
      <c r="J56" s="48">
        <f t="shared" si="4"/>
        <v>368072</v>
      </c>
      <c r="K56" s="19">
        <f t="shared" si="5"/>
        <v>746944</v>
      </c>
    </row>
    <row r="57" spans="1:11" ht="13.5" customHeight="1" x14ac:dyDescent="0.2">
      <c r="A57" s="16" t="s">
        <v>79</v>
      </c>
      <c r="B57" s="17">
        <v>33001</v>
      </c>
      <c r="C57" s="18">
        <v>3598152.8663012125</v>
      </c>
      <c r="D57" s="19">
        <v>200119.94</v>
      </c>
      <c r="E57" s="19">
        <v>545519</v>
      </c>
      <c r="F57" s="47">
        <v>0</v>
      </c>
      <c r="G57" s="48">
        <f t="shared" si="3"/>
        <v>1153497</v>
      </c>
      <c r="H57" s="19">
        <v>545534</v>
      </c>
      <c r="I57" s="19">
        <v>0</v>
      </c>
      <c r="J57" s="48">
        <f t="shared" si="4"/>
        <v>1153482</v>
      </c>
      <c r="K57" s="19">
        <f t="shared" si="5"/>
        <v>2306979</v>
      </c>
    </row>
    <row r="58" spans="1:11" ht="13.5" customHeight="1" x14ac:dyDescent="0.2">
      <c r="A58" s="16" t="s">
        <v>114</v>
      </c>
      <c r="B58" s="17">
        <v>49004</v>
      </c>
      <c r="C58" s="18">
        <v>3735526.1232716832</v>
      </c>
      <c r="D58" s="19">
        <v>224962.09000000003</v>
      </c>
      <c r="E58" s="19">
        <v>601516</v>
      </c>
      <c r="F58" s="47">
        <v>0</v>
      </c>
      <c r="G58" s="48">
        <f t="shared" si="3"/>
        <v>1153766</v>
      </c>
      <c r="H58" s="19">
        <v>583714</v>
      </c>
      <c r="I58" s="19">
        <v>0</v>
      </c>
      <c r="J58" s="48">
        <f t="shared" si="4"/>
        <v>1171568</v>
      </c>
      <c r="K58" s="19">
        <f t="shared" si="5"/>
        <v>2325334</v>
      </c>
    </row>
    <row r="59" spans="1:11" ht="13.5" customHeight="1" x14ac:dyDescent="0.2">
      <c r="A59" s="16" t="s">
        <v>153</v>
      </c>
      <c r="B59" s="17">
        <v>63001</v>
      </c>
      <c r="C59" s="18">
        <v>2256607.1629806994</v>
      </c>
      <c r="D59" s="19">
        <v>87851.91</v>
      </c>
      <c r="E59" s="19">
        <v>155197</v>
      </c>
      <c r="F59" s="47">
        <v>0</v>
      </c>
      <c r="G59" s="48">
        <f t="shared" si="3"/>
        <v>929181</v>
      </c>
      <c r="H59" s="19">
        <v>156521</v>
      </c>
      <c r="I59" s="19">
        <v>0</v>
      </c>
      <c r="J59" s="48">
        <f t="shared" si="4"/>
        <v>927857</v>
      </c>
      <c r="K59" s="19">
        <f t="shared" si="5"/>
        <v>1857038</v>
      </c>
    </row>
    <row r="60" spans="1:11" ht="13.5" customHeight="1" x14ac:dyDescent="0.2">
      <c r="A60" s="16" t="s">
        <v>127</v>
      </c>
      <c r="B60" s="17">
        <v>53001</v>
      </c>
      <c r="C60" s="18">
        <v>1984454.715424137</v>
      </c>
      <c r="D60" s="19">
        <v>109474.66</v>
      </c>
      <c r="E60" s="19">
        <v>362715</v>
      </c>
      <c r="F60" s="47">
        <v>0</v>
      </c>
      <c r="G60" s="48">
        <f t="shared" si="3"/>
        <v>574775</v>
      </c>
      <c r="H60" s="19">
        <v>351346</v>
      </c>
      <c r="I60" s="19">
        <v>0</v>
      </c>
      <c r="J60" s="48">
        <f t="shared" si="4"/>
        <v>586144</v>
      </c>
      <c r="K60" s="19">
        <f t="shared" si="5"/>
        <v>1160919</v>
      </c>
    </row>
    <row r="61" spans="1:11" ht="13.5" customHeight="1" x14ac:dyDescent="0.2">
      <c r="A61" s="16" t="s">
        <v>68</v>
      </c>
      <c r="B61" s="17">
        <v>26004</v>
      </c>
      <c r="C61" s="18">
        <v>3349030.7585040401</v>
      </c>
      <c r="D61" s="19">
        <v>187851.87</v>
      </c>
      <c r="E61" s="19">
        <v>442713</v>
      </c>
      <c r="F61" s="47">
        <v>0</v>
      </c>
      <c r="G61" s="48">
        <f t="shared" si="3"/>
        <v>1137876</v>
      </c>
      <c r="H61" s="19">
        <v>461771</v>
      </c>
      <c r="I61" s="19">
        <v>0</v>
      </c>
      <c r="J61" s="48">
        <f t="shared" si="4"/>
        <v>1118818</v>
      </c>
      <c r="K61" s="19">
        <f t="shared" si="5"/>
        <v>2256694</v>
      </c>
    </row>
    <row r="62" spans="1:11" ht="13.5" customHeight="1" x14ac:dyDescent="0.2">
      <c r="A62" s="16" t="s">
        <v>27</v>
      </c>
      <c r="B62" s="17">
        <v>6006</v>
      </c>
      <c r="C62" s="18">
        <v>4313761.513801991</v>
      </c>
      <c r="D62" s="19">
        <v>1007240.47</v>
      </c>
      <c r="E62" s="19">
        <v>1384249</v>
      </c>
      <c r="F62" s="47">
        <v>0</v>
      </c>
      <c r="G62" s="48">
        <f t="shared" si="3"/>
        <v>269012</v>
      </c>
      <c r="H62" s="19">
        <v>1361828</v>
      </c>
      <c r="I62" s="19">
        <v>0</v>
      </c>
      <c r="J62" s="48">
        <f t="shared" si="4"/>
        <v>291433</v>
      </c>
      <c r="K62" s="19">
        <f t="shared" si="5"/>
        <v>560445</v>
      </c>
    </row>
    <row r="63" spans="1:11" ht="13.5" customHeight="1" x14ac:dyDescent="0.2">
      <c r="A63" s="16" t="s">
        <v>70</v>
      </c>
      <c r="B63" s="17">
        <v>27001</v>
      </c>
      <c r="C63" s="18">
        <v>2764870.8705111737</v>
      </c>
      <c r="D63" s="19">
        <v>220001.96</v>
      </c>
      <c r="E63" s="19">
        <v>445240</v>
      </c>
      <c r="F63" s="47">
        <v>0</v>
      </c>
      <c r="G63" s="48">
        <f t="shared" si="3"/>
        <v>827194</v>
      </c>
      <c r="H63" s="19">
        <v>456075</v>
      </c>
      <c r="I63" s="19">
        <v>0</v>
      </c>
      <c r="J63" s="48">
        <f t="shared" si="4"/>
        <v>816359</v>
      </c>
      <c r="K63" s="19">
        <f t="shared" si="5"/>
        <v>1643553</v>
      </c>
    </row>
    <row r="64" spans="1:11" ht="13.5" customHeight="1" x14ac:dyDescent="0.2">
      <c r="A64" s="16" t="s">
        <v>73</v>
      </c>
      <c r="B64" s="17">
        <v>28003</v>
      </c>
      <c r="C64" s="18">
        <v>6391839.7891428312</v>
      </c>
      <c r="D64" s="19">
        <v>332257.92000000004</v>
      </c>
      <c r="E64" s="19">
        <v>1151068</v>
      </c>
      <c r="F64" s="47">
        <v>0</v>
      </c>
      <c r="G64" s="48">
        <f t="shared" si="3"/>
        <v>1878723</v>
      </c>
      <c r="H64" s="19">
        <v>1183515</v>
      </c>
      <c r="I64" s="19">
        <v>0</v>
      </c>
      <c r="J64" s="48">
        <f t="shared" si="4"/>
        <v>1846276</v>
      </c>
      <c r="K64" s="19">
        <f t="shared" si="5"/>
        <v>3724999</v>
      </c>
    </row>
    <row r="65" spans="1:11" ht="13.5" customHeight="1" x14ac:dyDescent="0.2">
      <c r="A65" s="16" t="s">
        <v>75</v>
      </c>
      <c r="B65" s="17">
        <v>30001</v>
      </c>
      <c r="C65" s="18">
        <v>2984461.3345389068</v>
      </c>
      <c r="D65" s="19">
        <v>128014.81999999999</v>
      </c>
      <c r="E65" s="19">
        <v>474155</v>
      </c>
      <c r="F65" s="47">
        <v>0</v>
      </c>
      <c r="G65" s="48">
        <f t="shared" si="3"/>
        <v>954068</v>
      </c>
      <c r="H65" s="19">
        <v>465587</v>
      </c>
      <c r="I65" s="19">
        <v>0</v>
      </c>
      <c r="J65" s="48">
        <f t="shared" si="4"/>
        <v>962636</v>
      </c>
      <c r="K65" s="19">
        <f t="shared" si="5"/>
        <v>1916704</v>
      </c>
    </row>
    <row r="66" spans="1:11" ht="13.5" customHeight="1" x14ac:dyDescent="0.2">
      <c r="A66" s="16" t="s">
        <v>77</v>
      </c>
      <c r="B66" s="17">
        <v>31001</v>
      </c>
      <c r="C66" s="18">
        <v>2162243.7524291608</v>
      </c>
      <c r="D66" s="19">
        <v>216533.42</v>
      </c>
      <c r="E66" s="19">
        <v>400050</v>
      </c>
      <c r="F66" s="47">
        <v>0</v>
      </c>
      <c r="G66" s="48">
        <f t="shared" si="3"/>
        <v>572805</v>
      </c>
      <c r="H66" s="19">
        <v>389834</v>
      </c>
      <c r="I66" s="19">
        <v>0</v>
      </c>
      <c r="J66" s="48">
        <f t="shared" si="4"/>
        <v>583021</v>
      </c>
      <c r="K66" s="19">
        <f t="shared" si="5"/>
        <v>1155826</v>
      </c>
    </row>
    <row r="67" spans="1:11" ht="13.5" customHeight="1" x14ac:dyDescent="0.2">
      <c r="A67" s="16" t="s">
        <v>96</v>
      </c>
      <c r="B67" s="17">
        <v>41002</v>
      </c>
      <c r="C67" s="18">
        <v>48025397.538796686</v>
      </c>
      <c r="D67" s="19">
        <v>1287643.17</v>
      </c>
      <c r="E67" s="19">
        <v>9978072</v>
      </c>
      <c r="F67" s="47">
        <v>0</v>
      </c>
      <c r="G67" s="48">
        <f t="shared" si="3"/>
        <v>13390805</v>
      </c>
      <c r="H67" s="19">
        <v>10189296</v>
      </c>
      <c r="I67" s="19">
        <v>0</v>
      </c>
      <c r="J67" s="48">
        <f t="shared" si="4"/>
        <v>13179581</v>
      </c>
      <c r="K67" s="19">
        <f t="shared" si="5"/>
        <v>26570386</v>
      </c>
    </row>
    <row r="68" spans="1:11" ht="13.5" customHeight="1" x14ac:dyDescent="0.2">
      <c r="A68" s="16" t="s">
        <v>41</v>
      </c>
      <c r="B68" s="17">
        <v>14002</v>
      </c>
      <c r="C68" s="18">
        <v>1358968.8701256751</v>
      </c>
      <c r="D68" s="19">
        <v>53890.34</v>
      </c>
      <c r="E68" s="19">
        <v>128240</v>
      </c>
      <c r="F68" s="47">
        <v>0</v>
      </c>
      <c r="G68" s="48">
        <f t="shared" si="3"/>
        <v>524299</v>
      </c>
      <c r="H68" s="19">
        <v>139961</v>
      </c>
      <c r="I68" s="19">
        <v>0</v>
      </c>
      <c r="J68" s="48">
        <f t="shared" si="4"/>
        <v>512578</v>
      </c>
      <c r="K68" s="19">
        <f t="shared" si="5"/>
        <v>1036877</v>
      </c>
    </row>
    <row r="69" spans="1:11" ht="13.5" customHeight="1" x14ac:dyDescent="0.2">
      <c r="A69" s="16" t="s">
        <v>32</v>
      </c>
      <c r="B69" s="17">
        <v>10001</v>
      </c>
      <c r="C69" s="18">
        <v>1298799.3519476277</v>
      </c>
      <c r="D69" s="19">
        <v>63266.130000000005</v>
      </c>
      <c r="E69" s="19">
        <v>296783</v>
      </c>
      <c r="F69" s="47">
        <v>0</v>
      </c>
      <c r="G69" s="48">
        <f t="shared" ref="G69:G100" si="6">IF(((0.5*C69)-(0.5*D69)-(0.5*F69)-E69)&lt;0,0,ROUND((0.5*C69)-(0.5*D69)-(0.5*F69)-E69,0))</f>
        <v>320984</v>
      </c>
      <c r="H69" s="19">
        <v>313044</v>
      </c>
      <c r="I69" s="19">
        <v>0</v>
      </c>
      <c r="J69" s="48">
        <f t="shared" ref="J69:J100" si="7">IF(((0.5*C69)-(0.5*D69)-(0.5*F69)-H69-I69)&lt;0,0,ROUND((0.5*C69)-(0.5*D69)-(0.5*F69)-H69-I69,0))</f>
        <v>304723</v>
      </c>
      <c r="K69" s="19">
        <f t="shared" ref="K69:K100" si="8">J69+G69</f>
        <v>625707</v>
      </c>
    </row>
    <row r="70" spans="1:11" ht="13.5" customHeight="1" x14ac:dyDescent="0.2">
      <c r="A70" s="16" t="s">
        <v>83</v>
      </c>
      <c r="B70" s="17">
        <v>34002</v>
      </c>
      <c r="C70" s="18">
        <v>2041571.4954697154</v>
      </c>
      <c r="D70" s="19">
        <v>194235.90999999992</v>
      </c>
      <c r="E70" s="19">
        <v>698115</v>
      </c>
      <c r="F70" s="47">
        <v>0</v>
      </c>
      <c r="G70" s="48">
        <f t="shared" si="6"/>
        <v>225553</v>
      </c>
      <c r="H70" s="19">
        <v>715187</v>
      </c>
      <c r="I70" s="19">
        <v>0</v>
      </c>
      <c r="J70" s="48">
        <f t="shared" si="7"/>
        <v>208481</v>
      </c>
      <c r="K70" s="19">
        <f t="shared" si="8"/>
        <v>434034</v>
      </c>
    </row>
    <row r="71" spans="1:11" ht="13.5" customHeight="1" x14ac:dyDescent="0.2">
      <c r="A71" s="16" t="s">
        <v>121</v>
      </c>
      <c r="B71" s="17">
        <v>51002</v>
      </c>
      <c r="C71" s="18">
        <v>3967195.8213673732</v>
      </c>
      <c r="D71" s="19">
        <v>198239.66999999998</v>
      </c>
      <c r="E71" s="19">
        <v>2173892</v>
      </c>
      <c r="F71" s="47">
        <v>0</v>
      </c>
      <c r="G71" s="48">
        <f t="shared" si="6"/>
        <v>0</v>
      </c>
      <c r="H71" s="19">
        <v>2204942</v>
      </c>
      <c r="I71" s="19">
        <v>0</v>
      </c>
      <c r="J71" s="48">
        <f t="shared" si="7"/>
        <v>0</v>
      </c>
      <c r="K71" s="19">
        <f t="shared" si="8"/>
        <v>0</v>
      </c>
    </row>
    <row r="72" spans="1:11" ht="13.5" customHeight="1" x14ac:dyDescent="0.2">
      <c r="A72" s="16" t="s">
        <v>137</v>
      </c>
      <c r="B72" s="17">
        <v>56006</v>
      </c>
      <c r="C72" s="18">
        <v>2028614.5247435067</v>
      </c>
      <c r="D72" s="19">
        <v>169699.4</v>
      </c>
      <c r="E72" s="19">
        <v>610208</v>
      </c>
      <c r="F72" s="47">
        <v>0</v>
      </c>
      <c r="G72" s="48">
        <f t="shared" si="6"/>
        <v>319250</v>
      </c>
      <c r="H72" s="19">
        <v>608001</v>
      </c>
      <c r="I72" s="19">
        <v>0</v>
      </c>
      <c r="J72" s="48">
        <f t="shared" si="7"/>
        <v>321457</v>
      </c>
      <c r="K72" s="19">
        <f t="shared" si="8"/>
        <v>640707</v>
      </c>
    </row>
    <row r="73" spans="1:11" ht="13.5" customHeight="1" x14ac:dyDescent="0.2">
      <c r="A73" s="16" t="s">
        <v>63</v>
      </c>
      <c r="B73" s="17">
        <v>23002</v>
      </c>
      <c r="C73" s="18">
        <v>4959167.9452608228</v>
      </c>
      <c r="D73" s="19">
        <v>380318.83999999997</v>
      </c>
      <c r="E73" s="19">
        <v>1600366</v>
      </c>
      <c r="F73" s="47">
        <v>0</v>
      </c>
      <c r="G73" s="48">
        <f t="shared" si="6"/>
        <v>689059</v>
      </c>
      <c r="H73" s="19">
        <v>1666001</v>
      </c>
      <c r="I73" s="19">
        <v>0</v>
      </c>
      <c r="J73" s="48">
        <f t="shared" si="7"/>
        <v>623424</v>
      </c>
      <c r="K73" s="19">
        <f t="shared" si="8"/>
        <v>1312483</v>
      </c>
    </row>
    <row r="74" spans="1:11" ht="13.5" customHeight="1" x14ac:dyDescent="0.2">
      <c r="A74" s="20" t="s">
        <v>128</v>
      </c>
      <c r="B74" s="21">
        <v>53002</v>
      </c>
      <c r="C74" s="22">
        <v>693722.42732142867</v>
      </c>
      <c r="D74" s="23">
        <v>120612.43000000001</v>
      </c>
      <c r="E74" s="23">
        <v>505773</v>
      </c>
      <c r="F74" s="49">
        <v>0</v>
      </c>
      <c r="G74" s="50">
        <f t="shared" si="6"/>
        <v>0</v>
      </c>
      <c r="H74" s="23">
        <v>472362</v>
      </c>
      <c r="I74" s="23">
        <v>0</v>
      </c>
      <c r="J74" s="50">
        <f t="shared" si="7"/>
        <v>0</v>
      </c>
      <c r="K74" s="23">
        <f t="shared" si="8"/>
        <v>0</v>
      </c>
    </row>
    <row r="75" spans="1:11" ht="13.5" customHeight="1" x14ac:dyDescent="0.2">
      <c r="A75" s="16" t="s">
        <v>110</v>
      </c>
      <c r="B75" s="17">
        <v>48003</v>
      </c>
      <c r="C75" s="18">
        <v>2905706.0198845128</v>
      </c>
      <c r="D75" s="19">
        <v>432278.37000000005</v>
      </c>
      <c r="E75" s="19">
        <v>769792</v>
      </c>
      <c r="F75" s="47">
        <v>0</v>
      </c>
      <c r="G75" s="48">
        <f t="shared" si="6"/>
        <v>466922</v>
      </c>
      <c r="H75" s="19">
        <v>801900</v>
      </c>
      <c r="I75" s="19">
        <v>0</v>
      </c>
      <c r="J75" s="48">
        <f t="shared" si="7"/>
        <v>434814</v>
      </c>
      <c r="K75" s="19">
        <f t="shared" si="8"/>
        <v>901736</v>
      </c>
    </row>
    <row r="76" spans="1:11" ht="13.5" customHeight="1" x14ac:dyDescent="0.2">
      <c r="A76" s="16" t="s">
        <v>13</v>
      </c>
      <c r="B76" s="17">
        <v>2002</v>
      </c>
      <c r="C76" s="18">
        <v>24374675.217385076</v>
      </c>
      <c r="D76" s="19">
        <v>810138.50999999989</v>
      </c>
      <c r="E76" s="19">
        <v>2443280</v>
      </c>
      <c r="F76" s="47">
        <v>0</v>
      </c>
      <c r="G76" s="48">
        <f t="shared" si="6"/>
        <v>9338988</v>
      </c>
      <c r="H76" s="19">
        <v>2338478</v>
      </c>
      <c r="I76" s="19">
        <v>0</v>
      </c>
      <c r="J76" s="48">
        <f t="shared" si="7"/>
        <v>9443790</v>
      </c>
      <c r="K76" s="19">
        <f t="shared" si="8"/>
        <v>18782778</v>
      </c>
    </row>
    <row r="77" spans="1:11" ht="13.5" customHeight="1" x14ac:dyDescent="0.2">
      <c r="A77" s="16" t="s">
        <v>61</v>
      </c>
      <c r="B77" s="17">
        <v>22006</v>
      </c>
      <c r="C77" s="18">
        <v>3615868.0823852858</v>
      </c>
      <c r="D77" s="19">
        <v>451075.88</v>
      </c>
      <c r="E77" s="19">
        <v>974066</v>
      </c>
      <c r="F77" s="47">
        <v>0</v>
      </c>
      <c r="G77" s="48">
        <f t="shared" si="6"/>
        <v>608330</v>
      </c>
      <c r="H77" s="19">
        <v>973351</v>
      </c>
      <c r="I77" s="19">
        <v>0</v>
      </c>
      <c r="J77" s="48">
        <f t="shared" si="7"/>
        <v>609045</v>
      </c>
      <c r="K77" s="19">
        <f t="shared" si="8"/>
        <v>1217375</v>
      </c>
    </row>
    <row r="78" spans="1:11" ht="13.5" customHeight="1" x14ac:dyDescent="0.2">
      <c r="A78" s="16" t="s">
        <v>39</v>
      </c>
      <c r="B78" s="17">
        <v>13003</v>
      </c>
      <c r="C78" s="18">
        <v>2463578.8787114681</v>
      </c>
      <c r="D78" s="19">
        <v>160054.18</v>
      </c>
      <c r="E78" s="19">
        <v>470867</v>
      </c>
      <c r="F78" s="47">
        <v>0</v>
      </c>
      <c r="G78" s="48">
        <f t="shared" si="6"/>
        <v>680895</v>
      </c>
      <c r="H78" s="19">
        <v>479992</v>
      </c>
      <c r="I78" s="19">
        <v>0</v>
      </c>
      <c r="J78" s="48">
        <f t="shared" si="7"/>
        <v>671770</v>
      </c>
      <c r="K78" s="19">
        <f t="shared" si="8"/>
        <v>1352665</v>
      </c>
    </row>
    <row r="79" spans="1:11" ht="13.5" customHeight="1" x14ac:dyDescent="0.2">
      <c r="A79" s="16" t="s">
        <v>14</v>
      </c>
      <c r="B79" s="17">
        <v>2003</v>
      </c>
      <c r="C79" s="18">
        <v>1904601.8739092257</v>
      </c>
      <c r="D79" s="19">
        <v>104680.41999999998</v>
      </c>
      <c r="E79" s="19">
        <v>547168</v>
      </c>
      <c r="F79" s="47">
        <v>0</v>
      </c>
      <c r="G79" s="48">
        <f t="shared" si="6"/>
        <v>352793</v>
      </c>
      <c r="H79" s="19">
        <v>513555</v>
      </c>
      <c r="I79" s="19">
        <v>0</v>
      </c>
      <c r="J79" s="48">
        <f t="shared" si="7"/>
        <v>386406</v>
      </c>
      <c r="K79" s="19">
        <f t="shared" si="8"/>
        <v>739199</v>
      </c>
    </row>
    <row r="80" spans="1:11" ht="13.5" customHeight="1" x14ac:dyDescent="0.2">
      <c r="A80" s="16" t="s">
        <v>86</v>
      </c>
      <c r="B80" s="17">
        <v>37003</v>
      </c>
      <c r="C80" s="18">
        <v>1622702.5529210991</v>
      </c>
      <c r="D80" s="19">
        <v>184064.84</v>
      </c>
      <c r="E80" s="19">
        <v>278453</v>
      </c>
      <c r="F80" s="47">
        <v>0</v>
      </c>
      <c r="G80" s="48">
        <f t="shared" si="6"/>
        <v>440866</v>
      </c>
      <c r="H80" s="19">
        <v>279843</v>
      </c>
      <c r="I80" s="19">
        <v>0</v>
      </c>
      <c r="J80" s="48">
        <f t="shared" si="7"/>
        <v>439476</v>
      </c>
      <c r="K80" s="19">
        <f t="shared" si="8"/>
        <v>880342</v>
      </c>
    </row>
    <row r="81" spans="1:11" ht="13.5" customHeight="1" x14ac:dyDescent="0.2">
      <c r="A81" s="16" t="s">
        <v>84</v>
      </c>
      <c r="B81" s="17">
        <v>35002</v>
      </c>
      <c r="C81" s="18">
        <v>2498738.2394616283</v>
      </c>
      <c r="D81" s="19">
        <v>271130.34999999998</v>
      </c>
      <c r="E81" s="19">
        <v>326246</v>
      </c>
      <c r="F81" s="47">
        <v>0</v>
      </c>
      <c r="G81" s="48">
        <f t="shared" si="6"/>
        <v>787558</v>
      </c>
      <c r="H81" s="19">
        <v>338397</v>
      </c>
      <c r="I81" s="19">
        <v>0</v>
      </c>
      <c r="J81" s="48">
        <f t="shared" si="7"/>
        <v>775407</v>
      </c>
      <c r="K81" s="19">
        <f t="shared" si="8"/>
        <v>1562965</v>
      </c>
    </row>
    <row r="82" spans="1:11" ht="13.5" customHeight="1" x14ac:dyDescent="0.2">
      <c r="A82" s="16" t="s">
        <v>29</v>
      </c>
      <c r="B82" s="17">
        <v>7002</v>
      </c>
      <c r="C82" s="18">
        <v>2937844.6904665208</v>
      </c>
      <c r="D82" s="19">
        <v>224268.16800000001</v>
      </c>
      <c r="E82" s="19">
        <v>461216</v>
      </c>
      <c r="F82" s="47">
        <v>0</v>
      </c>
      <c r="G82" s="48">
        <f t="shared" si="6"/>
        <v>895572</v>
      </c>
      <c r="H82" s="19">
        <v>483639</v>
      </c>
      <c r="I82" s="19">
        <v>0</v>
      </c>
      <c r="J82" s="48">
        <f t="shared" si="7"/>
        <v>873149</v>
      </c>
      <c r="K82" s="19">
        <f t="shared" si="8"/>
        <v>1768721</v>
      </c>
    </row>
    <row r="83" spans="1:11" ht="13.5" customHeight="1" x14ac:dyDescent="0.2">
      <c r="A83" s="16" t="s">
        <v>89</v>
      </c>
      <c r="B83" s="17">
        <v>38003</v>
      </c>
      <c r="C83" s="18">
        <v>1576872.4993009991</v>
      </c>
      <c r="D83" s="19">
        <v>92943.290000000008</v>
      </c>
      <c r="E83" s="19">
        <v>418074</v>
      </c>
      <c r="F83" s="47">
        <v>0</v>
      </c>
      <c r="G83" s="48">
        <f t="shared" si="6"/>
        <v>323891</v>
      </c>
      <c r="H83" s="19">
        <v>425162</v>
      </c>
      <c r="I83" s="19">
        <v>0</v>
      </c>
      <c r="J83" s="48">
        <f t="shared" si="7"/>
        <v>316803</v>
      </c>
      <c r="K83" s="19">
        <f t="shared" si="8"/>
        <v>640694</v>
      </c>
    </row>
    <row r="84" spans="1:11" ht="13.5" customHeight="1" x14ac:dyDescent="0.2">
      <c r="A84" s="16" t="s">
        <v>106</v>
      </c>
      <c r="B84" s="17">
        <v>45005</v>
      </c>
      <c r="C84" s="18">
        <v>2139556.5843715528</v>
      </c>
      <c r="D84" s="19">
        <v>125639.15</v>
      </c>
      <c r="E84" s="19">
        <v>475190</v>
      </c>
      <c r="F84" s="47">
        <v>0</v>
      </c>
      <c r="G84" s="48">
        <f t="shared" si="6"/>
        <v>531769</v>
      </c>
      <c r="H84" s="19">
        <v>468018</v>
      </c>
      <c r="I84" s="19">
        <v>0</v>
      </c>
      <c r="J84" s="48">
        <f t="shared" si="7"/>
        <v>538941</v>
      </c>
      <c r="K84" s="19">
        <f t="shared" si="8"/>
        <v>1070710</v>
      </c>
    </row>
    <row r="85" spans="1:11" ht="13.5" customHeight="1" x14ac:dyDescent="0.2">
      <c r="A85" s="16" t="s">
        <v>93</v>
      </c>
      <c r="B85" s="17">
        <v>40001</v>
      </c>
      <c r="C85" s="18">
        <v>4470061.380987945</v>
      </c>
      <c r="D85" s="19">
        <v>292475.98</v>
      </c>
      <c r="E85" s="19">
        <v>4627733</v>
      </c>
      <c r="F85" s="47">
        <v>0</v>
      </c>
      <c r="G85" s="48">
        <f t="shared" si="6"/>
        <v>0</v>
      </c>
      <c r="H85" s="19">
        <v>4688731</v>
      </c>
      <c r="I85" s="19">
        <v>0</v>
      </c>
      <c r="J85" s="48">
        <f t="shared" si="7"/>
        <v>0</v>
      </c>
      <c r="K85" s="19">
        <f t="shared" si="8"/>
        <v>0</v>
      </c>
    </row>
    <row r="86" spans="1:11" ht="13.5" customHeight="1" x14ac:dyDescent="0.2">
      <c r="A86" s="16" t="s">
        <v>126</v>
      </c>
      <c r="B86" s="17">
        <v>52004</v>
      </c>
      <c r="C86" s="18">
        <v>2530415.8512730775</v>
      </c>
      <c r="D86" s="19">
        <v>207496.53999999998</v>
      </c>
      <c r="E86" s="19">
        <v>462375</v>
      </c>
      <c r="F86" s="47">
        <v>0</v>
      </c>
      <c r="G86" s="48">
        <f t="shared" si="6"/>
        <v>699085</v>
      </c>
      <c r="H86" s="19">
        <v>455484</v>
      </c>
      <c r="I86" s="19">
        <v>0</v>
      </c>
      <c r="J86" s="48">
        <f t="shared" si="7"/>
        <v>705976</v>
      </c>
      <c r="K86" s="19">
        <f t="shared" si="8"/>
        <v>1405061</v>
      </c>
    </row>
    <row r="87" spans="1:11" ht="13.5" customHeight="1" x14ac:dyDescent="0.2">
      <c r="A87" s="16" t="s">
        <v>97</v>
      </c>
      <c r="B87" s="17">
        <v>41004</v>
      </c>
      <c r="C87" s="18">
        <v>8579011.1498619244</v>
      </c>
      <c r="D87" s="19">
        <v>470882.89999999997</v>
      </c>
      <c r="E87" s="19">
        <v>1596582</v>
      </c>
      <c r="F87" s="47">
        <v>0</v>
      </c>
      <c r="G87" s="48">
        <f t="shared" si="6"/>
        <v>2457482</v>
      </c>
      <c r="H87" s="19">
        <v>1596200</v>
      </c>
      <c r="I87" s="19">
        <v>0</v>
      </c>
      <c r="J87" s="48">
        <f t="shared" si="7"/>
        <v>2457864</v>
      </c>
      <c r="K87" s="19">
        <f t="shared" si="8"/>
        <v>4915346</v>
      </c>
    </row>
    <row r="88" spans="1:11" ht="13.5" customHeight="1" x14ac:dyDescent="0.2">
      <c r="A88" s="16" t="s">
        <v>104</v>
      </c>
      <c r="B88" s="17">
        <v>44002</v>
      </c>
      <c r="C88" s="18">
        <v>1851009.3231022125</v>
      </c>
      <c r="D88" s="19">
        <v>230734.94</v>
      </c>
      <c r="E88" s="19">
        <v>340405</v>
      </c>
      <c r="F88" s="47">
        <v>0</v>
      </c>
      <c r="G88" s="48">
        <f t="shared" si="6"/>
        <v>469732</v>
      </c>
      <c r="H88" s="19">
        <v>350055</v>
      </c>
      <c r="I88" s="19">
        <v>0</v>
      </c>
      <c r="J88" s="48">
        <f t="shared" si="7"/>
        <v>460082</v>
      </c>
      <c r="K88" s="19">
        <f t="shared" si="8"/>
        <v>929814</v>
      </c>
    </row>
    <row r="89" spans="1:11" ht="13.5" customHeight="1" x14ac:dyDescent="0.2">
      <c r="A89" s="16" t="s">
        <v>99</v>
      </c>
      <c r="B89" s="17">
        <v>42001</v>
      </c>
      <c r="C89" s="18">
        <v>2739397.4484808566</v>
      </c>
      <c r="D89" s="19">
        <v>307761.44999999995</v>
      </c>
      <c r="E89" s="19">
        <v>581330</v>
      </c>
      <c r="F89" s="47">
        <v>0</v>
      </c>
      <c r="G89" s="48">
        <f t="shared" si="6"/>
        <v>634488</v>
      </c>
      <c r="H89" s="19">
        <v>598853</v>
      </c>
      <c r="I89" s="19">
        <v>0</v>
      </c>
      <c r="J89" s="48">
        <f t="shared" si="7"/>
        <v>616965</v>
      </c>
      <c r="K89" s="19">
        <f t="shared" si="8"/>
        <v>1251453</v>
      </c>
    </row>
    <row r="90" spans="1:11" ht="13.5" customHeight="1" x14ac:dyDescent="0.2">
      <c r="A90" s="16" t="s">
        <v>91</v>
      </c>
      <c r="B90" s="17">
        <v>39002</v>
      </c>
      <c r="C90" s="18">
        <v>8950825.032943273</v>
      </c>
      <c r="D90" s="19">
        <v>338316.43000000005</v>
      </c>
      <c r="E90" s="19">
        <v>2267752</v>
      </c>
      <c r="F90" s="47">
        <v>0</v>
      </c>
      <c r="G90" s="48">
        <f t="shared" si="6"/>
        <v>2038502</v>
      </c>
      <c r="H90" s="19">
        <v>2168386</v>
      </c>
      <c r="I90" s="19">
        <v>0</v>
      </c>
      <c r="J90" s="48">
        <f t="shared" si="7"/>
        <v>2137868</v>
      </c>
      <c r="K90" s="19">
        <f t="shared" si="8"/>
        <v>4176370</v>
      </c>
    </row>
    <row r="91" spans="1:11" ht="13.5" customHeight="1" x14ac:dyDescent="0.2">
      <c r="A91" s="16" t="s">
        <v>144</v>
      </c>
      <c r="B91" s="17">
        <v>60003</v>
      </c>
      <c r="C91" s="18">
        <v>1672937.5401202275</v>
      </c>
      <c r="D91" s="19">
        <v>337297.99</v>
      </c>
      <c r="E91" s="19">
        <v>417956</v>
      </c>
      <c r="F91" s="47">
        <v>0</v>
      </c>
      <c r="G91" s="48">
        <f t="shared" si="6"/>
        <v>249864</v>
      </c>
      <c r="H91" s="19">
        <v>406208</v>
      </c>
      <c r="I91" s="19">
        <v>0</v>
      </c>
      <c r="J91" s="48">
        <f t="shared" si="7"/>
        <v>261612</v>
      </c>
      <c r="K91" s="19">
        <f t="shared" si="8"/>
        <v>511476</v>
      </c>
    </row>
    <row r="92" spans="1:11" ht="13.5" customHeight="1" x14ac:dyDescent="0.2">
      <c r="A92" s="16" t="s">
        <v>102</v>
      </c>
      <c r="B92" s="17">
        <v>43007</v>
      </c>
      <c r="C92" s="18">
        <v>3448770.9665031997</v>
      </c>
      <c r="D92" s="19">
        <v>222659.49000000002</v>
      </c>
      <c r="E92" s="19">
        <v>478186</v>
      </c>
      <c r="F92" s="47">
        <v>0</v>
      </c>
      <c r="G92" s="48">
        <f t="shared" si="6"/>
        <v>1134870</v>
      </c>
      <c r="H92" s="19">
        <v>554629</v>
      </c>
      <c r="I92" s="19">
        <v>0</v>
      </c>
      <c r="J92" s="48">
        <f t="shared" si="7"/>
        <v>1058427</v>
      </c>
      <c r="K92" s="19">
        <f t="shared" si="8"/>
        <v>2193297</v>
      </c>
    </row>
    <row r="93" spans="1:11" ht="13.5" customHeight="1" x14ac:dyDescent="0.2">
      <c r="A93" s="16" t="s">
        <v>44</v>
      </c>
      <c r="B93" s="17">
        <v>15001</v>
      </c>
      <c r="C93" s="18">
        <v>1275368.8541868404</v>
      </c>
      <c r="D93" s="19">
        <v>55933.369999999995</v>
      </c>
      <c r="E93" s="19">
        <v>174815</v>
      </c>
      <c r="F93" s="47">
        <v>0</v>
      </c>
      <c r="G93" s="48">
        <f t="shared" si="6"/>
        <v>434903</v>
      </c>
      <c r="H93" s="19">
        <v>175894</v>
      </c>
      <c r="I93" s="19">
        <v>0</v>
      </c>
      <c r="J93" s="48">
        <f t="shared" si="7"/>
        <v>433824</v>
      </c>
      <c r="K93" s="19">
        <f t="shared" si="8"/>
        <v>868727</v>
      </c>
    </row>
    <row r="94" spans="1:11" ht="13.5" customHeight="1" x14ac:dyDescent="0.2">
      <c r="A94" s="16" t="s">
        <v>45</v>
      </c>
      <c r="B94" s="17">
        <v>15002</v>
      </c>
      <c r="C94" s="18">
        <v>3254844.4903720198</v>
      </c>
      <c r="D94" s="19">
        <v>128674.88999999998</v>
      </c>
      <c r="E94" s="19">
        <v>214750</v>
      </c>
      <c r="F94" s="47">
        <v>0</v>
      </c>
      <c r="G94" s="48">
        <f t="shared" si="6"/>
        <v>1348335</v>
      </c>
      <c r="H94" s="19">
        <v>220381</v>
      </c>
      <c r="I94" s="19">
        <v>0</v>
      </c>
      <c r="J94" s="48">
        <f t="shared" si="7"/>
        <v>1342704</v>
      </c>
      <c r="K94" s="19">
        <f t="shared" si="8"/>
        <v>2691039</v>
      </c>
    </row>
    <row r="95" spans="1:11" ht="13.5" customHeight="1" x14ac:dyDescent="0.2">
      <c r="A95" s="16" t="s">
        <v>107</v>
      </c>
      <c r="B95" s="17">
        <v>46001</v>
      </c>
      <c r="C95" s="18">
        <v>22120339.304098681</v>
      </c>
      <c r="D95" s="19">
        <v>719343.3</v>
      </c>
      <c r="E95" s="19">
        <v>4852146</v>
      </c>
      <c r="F95" s="47">
        <v>0</v>
      </c>
      <c r="G95" s="48">
        <f t="shared" si="6"/>
        <v>5848352</v>
      </c>
      <c r="H95" s="19">
        <v>4872300</v>
      </c>
      <c r="I95" s="19">
        <v>0</v>
      </c>
      <c r="J95" s="48">
        <f t="shared" si="7"/>
        <v>5828198</v>
      </c>
      <c r="K95" s="19">
        <f t="shared" si="8"/>
        <v>11676550</v>
      </c>
    </row>
    <row r="96" spans="1:11" ht="13.5" customHeight="1" x14ac:dyDescent="0.2">
      <c r="A96" s="16" t="s">
        <v>80</v>
      </c>
      <c r="B96" s="17">
        <v>33002</v>
      </c>
      <c r="C96" s="18">
        <v>2306512.5412902501</v>
      </c>
      <c r="D96" s="19">
        <v>410019.54000000004</v>
      </c>
      <c r="E96" s="19">
        <v>326213</v>
      </c>
      <c r="F96" s="47">
        <v>0</v>
      </c>
      <c r="G96" s="48">
        <f t="shared" si="6"/>
        <v>622034</v>
      </c>
      <c r="H96" s="19">
        <v>333763</v>
      </c>
      <c r="I96" s="19">
        <v>0</v>
      </c>
      <c r="J96" s="48">
        <f t="shared" si="7"/>
        <v>614484</v>
      </c>
      <c r="K96" s="19">
        <f t="shared" si="8"/>
        <v>1236518</v>
      </c>
    </row>
    <row r="97" spans="1:11" ht="13.5" customHeight="1" x14ac:dyDescent="0.2">
      <c r="A97" s="16" t="s">
        <v>66</v>
      </c>
      <c r="B97" s="17">
        <v>25004</v>
      </c>
      <c r="C97" s="18">
        <v>7779899.9654316092</v>
      </c>
      <c r="D97" s="19">
        <v>391546.98</v>
      </c>
      <c r="E97" s="19">
        <v>1721510</v>
      </c>
      <c r="F97" s="47">
        <v>0</v>
      </c>
      <c r="G97" s="48">
        <f t="shared" si="6"/>
        <v>1972666</v>
      </c>
      <c r="H97" s="19">
        <v>2141715</v>
      </c>
      <c r="I97" s="19">
        <v>0</v>
      </c>
      <c r="J97" s="48">
        <f t="shared" si="7"/>
        <v>1552461</v>
      </c>
      <c r="K97" s="19">
        <f t="shared" si="8"/>
        <v>3525127</v>
      </c>
    </row>
    <row r="98" spans="1:11" ht="13.5" customHeight="1" x14ac:dyDescent="0.2">
      <c r="A98" s="16" t="s">
        <v>74</v>
      </c>
      <c r="B98" s="17">
        <v>29004</v>
      </c>
      <c r="C98" s="18">
        <v>3801322.910656062</v>
      </c>
      <c r="D98" s="19">
        <v>340140.89</v>
      </c>
      <c r="E98" s="19">
        <v>1112726</v>
      </c>
      <c r="F98" s="47">
        <v>0</v>
      </c>
      <c r="G98" s="48">
        <f t="shared" si="6"/>
        <v>617865</v>
      </c>
      <c r="H98" s="19">
        <v>1109016</v>
      </c>
      <c r="I98" s="19">
        <v>0</v>
      </c>
      <c r="J98" s="48">
        <f t="shared" si="7"/>
        <v>621575</v>
      </c>
      <c r="K98" s="19">
        <f t="shared" si="8"/>
        <v>1239440</v>
      </c>
    </row>
    <row r="99" spans="1:11" ht="13.5" customHeight="1" x14ac:dyDescent="0.2">
      <c r="A99" s="16" t="s">
        <v>50</v>
      </c>
      <c r="B99" s="17">
        <v>17002</v>
      </c>
      <c r="C99" s="18">
        <v>19583472.450112771</v>
      </c>
      <c r="D99" s="19">
        <v>764883.65999999992</v>
      </c>
      <c r="E99" s="19">
        <v>4043295</v>
      </c>
      <c r="F99" s="47">
        <v>0</v>
      </c>
      <c r="G99" s="48">
        <f t="shared" si="6"/>
        <v>5365999</v>
      </c>
      <c r="H99" s="19">
        <v>4058262</v>
      </c>
      <c r="I99" s="19">
        <v>0</v>
      </c>
      <c r="J99" s="48">
        <f t="shared" si="7"/>
        <v>5351032</v>
      </c>
      <c r="K99" s="19">
        <f t="shared" si="8"/>
        <v>10717031</v>
      </c>
    </row>
    <row r="100" spans="1:11" ht="13.5" customHeight="1" x14ac:dyDescent="0.2">
      <c r="A100" s="16" t="s">
        <v>152</v>
      </c>
      <c r="B100" s="17">
        <v>62006</v>
      </c>
      <c r="C100" s="18">
        <v>4415603.234713505</v>
      </c>
      <c r="D100" s="19">
        <v>389950.71999999997</v>
      </c>
      <c r="E100" s="19">
        <v>627810</v>
      </c>
      <c r="F100" s="47">
        <v>0</v>
      </c>
      <c r="G100" s="48">
        <f t="shared" si="6"/>
        <v>1385016</v>
      </c>
      <c r="H100" s="19">
        <v>573922</v>
      </c>
      <c r="I100" s="19">
        <v>0</v>
      </c>
      <c r="J100" s="48">
        <f t="shared" si="7"/>
        <v>1438904</v>
      </c>
      <c r="K100" s="19">
        <f t="shared" si="8"/>
        <v>2823920</v>
      </c>
    </row>
    <row r="101" spans="1:11" ht="13.5" customHeight="1" x14ac:dyDescent="0.2">
      <c r="A101" s="16" t="s">
        <v>101</v>
      </c>
      <c r="B101" s="17">
        <v>43002</v>
      </c>
      <c r="C101" s="18">
        <v>2310144.9608214698</v>
      </c>
      <c r="D101" s="19">
        <v>110100.63</v>
      </c>
      <c r="E101" s="19">
        <v>240135</v>
      </c>
      <c r="F101" s="47">
        <v>0</v>
      </c>
      <c r="G101" s="48">
        <f t="shared" ref="G101:G132" si="9">IF(((0.5*C101)-(0.5*D101)-(0.5*F101)-E101)&lt;0,0,ROUND((0.5*C101)-(0.5*D101)-(0.5*F101)-E101,0))</f>
        <v>859887</v>
      </c>
      <c r="H101" s="19">
        <v>267725</v>
      </c>
      <c r="I101" s="19">
        <v>0</v>
      </c>
      <c r="J101" s="48">
        <f t="shared" ref="J101:J132" si="10">IF(((0.5*C101)-(0.5*D101)-(0.5*F101)-H101-I101)&lt;0,0,ROUND((0.5*C101)-(0.5*D101)-(0.5*F101)-H101-I101,0))</f>
        <v>832297</v>
      </c>
      <c r="K101" s="19">
        <f t="shared" ref="K101:K132" si="11">J101+G101</f>
        <v>1692184</v>
      </c>
    </row>
    <row r="102" spans="1:11" ht="13.5" customHeight="1" x14ac:dyDescent="0.2">
      <c r="A102" s="16" t="s">
        <v>51</v>
      </c>
      <c r="B102" s="17">
        <v>17003</v>
      </c>
      <c r="C102" s="18">
        <v>2245683.6735977135</v>
      </c>
      <c r="D102" s="19">
        <v>73407.179999999993</v>
      </c>
      <c r="E102" s="19">
        <v>249895</v>
      </c>
      <c r="F102" s="47">
        <v>0</v>
      </c>
      <c r="G102" s="48">
        <f t="shared" si="9"/>
        <v>836243</v>
      </c>
      <c r="H102" s="19">
        <v>272032</v>
      </c>
      <c r="I102" s="19">
        <v>0</v>
      </c>
      <c r="J102" s="48">
        <f t="shared" si="10"/>
        <v>814106</v>
      </c>
      <c r="K102" s="19">
        <f t="shared" si="11"/>
        <v>1650349</v>
      </c>
    </row>
    <row r="103" spans="1:11" ht="13.5" customHeight="1" x14ac:dyDescent="0.2">
      <c r="A103" s="16" t="s">
        <v>122</v>
      </c>
      <c r="B103" s="17">
        <v>51003</v>
      </c>
      <c r="C103" s="18">
        <v>2373179.9744955399</v>
      </c>
      <c r="D103" s="19">
        <v>75722.81</v>
      </c>
      <c r="E103" s="19">
        <v>218939</v>
      </c>
      <c r="F103" s="47">
        <v>0</v>
      </c>
      <c r="G103" s="48">
        <f t="shared" si="9"/>
        <v>929790</v>
      </c>
      <c r="H103" s="19">
        <v>211141</v>
      </c>
      <c r="I103" s="19">
        <v>0</v>
      </c>
      <c r="J103" s="48">
        <f t="shared" si="10"/>
        <v>937588</v>
      </c>
      <c r="K103" s="19">
        <f t="shared" si="11"/>
        <v>1867378</v>
      </c>
    </row>
    <row r="104" spans="1:11" ht="13.5" customHeight="1" x14ac:dyDescent="0.2">
      <c r="A104" s="16" t="s">
        <v>31</v>
      </c>
      <c r="B104" s="17">
        <v>9002</v>
      </c>
      <c r="C104" s="18">
        <v>1811739.8094283713</v>
      </c>
      <c r="D104" s="19">
        <v>179648.90999999997</v>
      </c>
      <c r="E104" s="19">
        <v>434522</v>
      </c>
      <c r="F104" s="47">
        <v>0</v>
      </c>
      <c r="G104" s="48">
        <f t="shared" si="9"/>
        <v>381523</v>
      </c>
      <c r="H104" s="19">
        <v>426507</v>
      </c>
      <c r="I104" s="19">
        <v>0</v>
      </c>
      <c r="J104" s="48">
        <f t="shared" si="10"/>
        <v>389538</v>
      </c>
      <c r="K104" s="19">
        <f t="shared" si="11"/>
        <v>771061</v>
      </c>
    </row>
    <row r="105" spans="1:11" ht="13.5" customHeight="1" x14ac:dyDescent="0.2">
      <c r="A105" s="16" t="s">
        <v>138</v>
      </c>
      <c r="B105" s="17">
        <v>56007</v>
      </c>
      <c r="C105" s="18">
        <v>3230776.0507908342</v>
      </c>
      <c r="D105" s="19">
        <v>150081.87</v>
      </c>
      <c r="E105" s="19">
        <v>672360</v>
      </c>
      <c r="F105" s="47">
        <v>0</v>
      </c>
      <c r="G105" s="48">
        <f t="shared" si="9"/>
        <v>867987</v>
      </c>
      <c r="H105" s="19">
        <v>680288</v>
      </c>
      <c r="I105" s="19">
        <v>0</v>
      </c>
      <c r="J105" s="48">
        <f t="shared" si="10"/>
        <v>860059</v>
      </c>
      <c r="K105" s="19">
        <f t="shared" si="11"/>
        <v>1728046</v>
      </c>
    </row>
    <row r="106" spans="1:11" ht="13.5" customHeight="1" x14ac:dyDescent="0.2">
      <c r="A106" s="16" t="s">
        <v>64</v>
      </c>
      <c r="B106" s="17">
        <v>23003</v>
      </c>
      <c r="C106" s="18">
        <v>993453.10505739017</v>
      </c>
      <c r="D106" s="19">
        <v>71431.149999999994</v>
      </c>
      <c r="E106" s="19">
        <v>102307</v>
      </c>
      <c r="F106" s="47">
        <v>0</v>
      </c>
      <c r="G106" s="48">
        <f t="shared" si="9"/>
        <v>358704</v>
      </c>
      <c r="H106" s="19">
        <v>100239</v>
      </c>
      <c r="I106" s="19">
        <v>0</v>
      </c>
      <c r="J106" s="48">
        <f t="shared" si="10"/>
        <v>360772</v>
      </c>
      <c r="K106" s="19">
        <f t="shared" si="11"/>
        <v>719476</v>
      </c>
    </row>
    <row r="107" spans="1:11" ht="13.5" customHeight="1" x14ac:dyDescent="0.2">
      <c r="A107" s="16" t="s">
        <v>156</v>
      </c>
      <c r="B107" s="17">
        <v>65001</v>
      </c>
      <c r="C107" s="18">
        <v>12245415.439326644</v>
      </c>
      <c r="D107" s="19">
        <v>386863.53</v>
      </c>
      <c r="E107" s="19">
        <v>79694</v>
      </c>
      <c r="F107" s="47">
        <v>0</v>
      </c>
      <c r="G107" s="48">
        <f t="shared" si="9"/>
        <v>5849582</v>
      </c>
      <c r="H107" s="19">
        <v>76579</v>
      </c>
      <c r="I107" s="19">
        <v>0</v>
      </c>
      <c r="J107" s="48">
        <f t="shared" si="10"/>
        <v>5852697</v>
      </c>
      <c r="K107" s="19">
        <f t="shared" si="11"/>
        <v>11702279</v>
      </c>
    </row>
    <row r="108" spans="1:11" ht="13.5" customHeight="1" x14ac:dyDescent="0.2">
      <c r="A108" s="16" t="s">
        <v>92</v>
      </c>
      <c r="B108" s="17">
        <v>39006</v>
      </c>
      <c r="C108" s="18">
        <v>1886155.0697433944</v>
      </c>
      <c r="D108" s="19">
        <v>87982.799999999988</v>
      </c>
      <c r="E108" s="19">
        <v>457328</v>
      </c>
      <c r="F108" s="47">
        <v>0</v>
      </c>
      <c r="G108" s="48">
        <f t="shared" si="9"/>
        <v>441758</v>
      </c>
      <c r="H108" s="19">
        <v>444106</v>
      </c>
      <c r="I108" s="19">
        <v>0</v>
      </c>
      <c r="J108" s="48">
        <f t="shared" si="10"/>
        <v>454980</v>
      </c>
      <c r="K108" s="19">
        <f t="shared" si="11"/>
        <v>896738</v>
      </c>
    </row>
    <row r="109" spans="1:11" ht="13.5" customHeight="1" x14ac:dyDescent="0.2">
      <c r="A109" s="16" t="s">
        <v>145</v>
      </c>
      <c r="B109" s="17">
        <v>60004</v>
      </c>
      <c r="C109" s="18">
        <v>3742599.651530745</v>
      </c>
      <c r="D109" s="19">
        <v>153611.63</v>
      </c>
      <c r="E109" s="19">
        <v>570991</v>
      </c>
      <c r="F109" s="47">
        <v>0</v>
      </c>
      <c r="G109" s="48">
        <f t="shared" si="9"/>
        <v>1223503</v>
      </c>
      <c r="H109" s="19">
        <v>558011</v>
      </c>
      <c r="I109" s="19">
        <v>0</v>
      </c>
      <c r="J109" s="48">
        <f t="shared" si="10"/>
        <v>1236483</v>
      </c>
      <c r="K109" s="19">
        <f t="shared" si="11"/>
        <v>2459986</v>
      </c>
    </row>
    <row r="110" spans="1:11" ht="13.5" customHeight="1" x14ac:dyDescent="0.2">
      <c r="A110" s="16" t="s">
        <v>81</v>
      </c>
      <c r="B110" s="17">
        <v>33003</v>
      </c>
      <c r="C110" s="18">
        <v>4229727.9361259872</v>
      </c>
      <c r="D110" s="19">
        <v>161539.09</v>
      </c>
      <c r="E110" s="19">
        <v>585725</v>
      </c>
      <c r="F110" s="47">
        <v>0</v>
      </c>
      <c r="G110" s="48">
        <f t="shared" si="9"/>
        <v>1448369</v>
      </c>
      <c r="H110" s="19">
        <v>590979</v>
      </c>
      <c r="I110" s="19">
        <v>0</v>
      </c>
      <c r="J110" s="48">
        <f t="shared" si="10"/>
        <v>1443115</v>
      </c>
      <c r="K110" s="19">
        <f t="shared" si="11"/>
        <v>2891484</v>
      </c>
    </row>
    <row r="111" spans="1:11" ht="13.5" customHeight="1" x14ac:dyDescent="0.2">
      <c r="A111" s="16" t="s">
        <v>78</v>
      </c>
      <c r="B111" s="17">
        <v>32002</v>
      </c>
      <c r="C111" s="18">
        <v>19855311.540470056</v>
      </c>
      <c r="D111" s="19">
        <v>1503877.67</v>
      </c>
      <c r="E111" s="19">
        <v>3388344</v>
      </c>
      <c r="F111" s="47">
        <v>0</v>
      </c>
      <c r="G111" s="48">
        <f t="shared" si="9"/>
        <v>5787373</v>
      </c>
      <c r="H111" s="19">
        <v>3204728</v>
      </c>
      <c r="I111" s="19">
        <v>0</v>
      </c>
      <c r="J111" s="48">
        <f t="shared" si="10"/>
        <v>5970989</v>
      </c>
      <c r="K111" s="19">
        <f t="shared" si="11"/>
        <v>11758362</v>
      </c>
    </row>
    <row r="112" spans="1:11" ht="13.5" customHeight="1" x14ac:dyDescent="0.2">
      <c r="A112" s="16" t="s">
        <v>11</v>
      </c>
      <c r="B112" s="17">
        <v>1001</v>
      </c>
      <c r="C112" s="18">
        <v>2342762.1088257022</v>
      </c>
      <c r="D112" s="19">
        <v>137704.63</v>
      </c>
      <c r="E112" s="19">
        <v>333520</v>
      </c>
      <c r="F112" s="47">
        <v>0</v>
      </c>
      <c r="G112" s="48">
        <f t="shared" si="9"/>
        <v>769009</v>
      </c>
      <c r="H112" s="19">
        <v>379778</v>
      </c>
      <c r="I112" s="19">
        <v>0</v>
      </c>
      <c r="J112" s="48">
        <f t="shared" si="10"/>
        <v>722751</v>
      </c>
      <c r="K112" s="19">
        <f t="shared" si="11"/>
        <v>1491760</v>
      </c>
    </row>
    <row r="113" spans="1:11" ht="13.5" customHeight="1" x14ac:dyDescent="0.2">
      <c r="A113" s="16" t="s">
        <v>35</v>
      </c>
      <c r="B113" s="17">
        <v>11005</v>
      </c>
      <c r="C113" s="18">
        <v>4115081.5799854561</v>
      </c>
      <c r="D113" s="19">
        <v>302069.64</v>
      </c>
      <c r="E113" s="19">
        <v>924375</v>
      </c>
      <c r="F113" s="47">
        <v>0</v>
      </c>
      <c r="G113" s="48">
        <f t="shared" si="9"/>
        <v>982131</v>
      </c>
      <c r="H113" s="19">
        <v>916895</v>
      </c>
      <c r="I113" s="19">
        <v>0</v>
      </c>
      <c r="J113" s="48">
        <f t="shared" si="10"/>
        <v>989611</v>
      </c>
      <c r="K113" s="19">
        <f t="shared" si="11"/>
        <v>1971742</v>
      </c>
    </row>
    <row r="114" spans="1:11" ht="13.5" customHeight="1" x14ac:dyDescent="0.2">
      <c r="A114" s="16" t="s">
        <v>123</v>
      </c>
      <c r="B114" s="17">
        <v>51004</v>
      </c>
      <c r="C114" s="18">
        <v>89915618.206513241</v>
      </c>
      <c r="D114" s="19">
        <v>2873159.02</v>
      </c>
      <c r="E114" s="19">
        <v>25686306</v>
      </c>
      <c r="F114" s="47">
        <v>0</v>
      </c>
      <c r="G114" s="48">
        <f t="shared" si="9"/>
        <v>17834924</v>
      </c>
      <c r="H114" s="19">
        <v>25730405</v>
      </c>
      <c r="I114" s="19">
        <v>0</v>
      </c>
      <c r="J114" s="48">
        <f t="shared" si="10"/>
        <v>17790825</v>
      </c>
      <c r="K114" s="19">
        <f t="shared" si="11"/>
        <v>35625749</v>
      </c>
    </row>
    <row r="115" spans="1:11" ht="13.5" customHeight="1" x14ac:dyDescent="0.2">
      <c r="A115" s="16" t="s">
        <v>136</v>
      </c>
      <c r="B115" s="17">
        <v>56004</v>
      </c>
      <c r="C115" s="18">
        <v>3967083.8336783694</v>
      </c>
      <c r="D115" s="19">
        <v>147520.20000000001</v>
      </c>
      <c r="E115" s="19">
        <v>784056</v>
      </c>
      <c r="F115" s="47">
        <v>0</v>
      </c>
      <c r="G115" s="48">
        <f t="shared" si="9"/>
        <v>1125726</v>
      </c>
      <c r="H115" s="19">
        <v>777085</v>
      </c>
      <c r="I115" s="19">
        <v>0</v>
      </c>
      <c r="J115" s="48">
        <f t="shared" si="10"/>
        <v>1132697</v>
      </c>
      <c r="K115" s="19">
        <f t="shared" si="11"/>
        <v>2258423</v>
      </c>
    </row>
    <row r="116" spans="1:11" ht="13.5" customHeight="1" x14ac:dyDescent="0.2">
      <c r="A116" s="16" t="s">
        <v>130</v>
      </c>
      <c r="B116" s="17">
        <v>54004</v>
      </c>
      <c r="C116" s="18">
        <v>2041217.7848530542</v>
      </c>
      <c r="D116" s="19">
        <v>114601.01</v>
      </c>
      <c r="E116" s="19">
        <v>233283</v>
      </c>
      <c r="F116" s="47">
        <v>0</v>
      </c>
      <c r="G116" s="48">
        <f t="shared" si="9"/>
        <v>730025</v>
      </c>
      <c r="H116" s="19">
        <v>249847</v>
      </c>
      <c r="I116" s="19">
        <v>0</v>
      </c>
      <c r="J116" s="48">
        <f t="shared" si="10"/>
        <v>713461</v>
      </c>
      <c r="K116" s="19">
        <f t="shared" si="11"/>
        <v>1443486</v>
      </c>
    </row>
    <row r="117" spans="1:11" ht="13.5" customHeight="1" x14ac:dyDescent="0.2">
      <c r="A117" s="16" t="s">
        <v>134</v>
      </c>
      <c r="B117" s="17">
        <v>55005</v>
      </c>
      <c r="C117" s="18">
        <v>1996761.8725663037</v>
      </c>
      <c r="D117" s="19">
        <v>67813.51999999999</v>
      </c>
      <c r="E117" s="19">
        <v>383363</v>
      </c>
      <c r="F117" s="47">
        <v>0</v>
      </c>
      <c r="G117" s="48">
        <f t="shared" si="9"/>
        <v>581111</v>
      </c>
      <c r="H117" s="19">
        <v>378806</v>
      </c>
      <c r="I117" s="19">
        <v>0</v>
      </c>
      <c r="J117" s="48">
        <f t="shared" si="10"/>
        <v>585668</v>
      </c>
      <c r="K117" s="19">
        <f t="shared" si="11"/>
        <v>1166779</v>
      </c>
    </row>
    <row r="118" spans="1:11" ht="13.5" customHeight="1" x14ac:dyDescent="0.2">
      <c r="A118" s="16" t="s">
        <v>19</v>
      </c>
      <c r="B118" s="17">
        <v>4003</v>
      </c>
      <c r="C118" s="18">
        <v>2233792.1666851994</v>
      </c>
      <c r="D118" s="19">
        <v>121946.42</v>
      </c>
      <c r="E118" s="19">
        <v>404539</v>
      </c>
      <c r="F118" s="47">
        <v>0</v>
      </c>
      <c r="G118" s="48">
        <f t="shared" si="9"/>
        <v>651384</v>
      </c>
      <c r="H118" s="19">
        <v>422829</v>
      </c>
      <c r="I118" s="19">
        <v>0</v>
      </c>
      <c r="J118" s="48">
        <f t="shared" si="10"/>
        <v>633094</v>
      </c>
      <c r="K118" s="19">
        <f t="shared" si="11"/>
        <v>1284478</v>
      </c>
    </row>
    <row r="119" spans="1:11" ht="13.5" customHeight="1" x14ac:dyDescent="0.2">
      <c r="A119" s="16" t="s">
        <v>151</v>
      </c>
      <c r="B119" s="17">
        <v>62005</v>
      </c>
      <c r="C119" s="18">
        <v>1663565.3410159126</v>
      </c>
      <c r="D119" s="19">
        <v>143992.09</v>
      </c>
      <c r="E119" s="19">
        <v>600921</v>
      </c>
      <c r="F119" s="47">
        <v>0</v>
      </c>
      <c r="G119" s="48">
        <f t="shared" si="9"/>
        <v>158866</v>
      </c>
      <c r="H119" s="19">
        <v>578156</v>
      </c>
      <c r="I119" s="19">
        <v>0</v>
      </c>
      <c r="J119" s="48">
        <f t="shared" si="10"/>
        <v>181631</v>
      </c>
      <c r="K119" s="19">
        <f t="shared" si="11"/>
        <v>340497</v>
      </c>
    </row>
    <row r="120" spans="1:11" ht="13.5" customHeight="1" x14ac:dyDescent="0.2">
      <c r="A120" s="16" t="s">
        <v>115</v>
      </c>
      <c r="B120" s="17">
        <v>49005</v>
      </c>
      <c r="C120" s="18">
        <v>185402312.52300134</v>
      </c>
      <c r="D120" s="19">
        <v>6850068.1699999999</v>
      </c>
      <c r="E120" s="19">
        <v>36900633</v>
      </c>
      <c r="F120" s="47">
        <v>0</v>
      </c>
      <c r="G120" s="48">
        <f t="shared" si="9"/>
        <v>52375489</v>
      </c>
      <c r="H120" s="19">
        <v>36445566</v>
      </c>
      <c r="I120" s="19">
        <v>0</v>
      </c>
      <c r="J120" s="48">
        <f t="shared" si="10"/>
        <v>52830556</v>
      </c>
      <c r="K120" s="19">
        <f t="shared" si="11"/>
        <v>105206045</v>
      </c>
    </row>
    <row r="121" spans="1:11" ht="13.5" customHeight="1" x14ac:dyDescent="0.2">
      <c r="A121" s="16" t="s">
        <v>22</v>
      </c>
      <c r="B121" s="17">
        <v>5005</v>
      </c>
      <c r="C121" s="18">
        <v>5687725.2148338538</v>
      </c>
      <c r="D121" s="19">
        <v>223026.19999999998</v>
      </c>
      <c r="E121" s="19">
        <v>695794</v>
      </c>
      <c r="F121" s="47">
        <v>0</v>
      </c>
      <c r="G121" s="48">
        <f t="shared" si="9"/>
        <v>2036556</v>
      </c>
      <c r="H121" s="19">
        <v>701172</v>
      </c>
      <c r="I121" s="19">
        <v>0</v>
      </c>
      <c r="J121" s="48">
        <f t="shared" si="10"/>
        <v>2031178</v>
      </c>
      <c r="K121" s="19">
        <f t="shared" si="11"/>
        <v>4067734</v>
      </c>
    </row>
    <row r="122" spans="1:11" ht="13.5" customHeight="1" x14ac:dyDescent="0.2">
      <c r="A122" s="16" t="s">
        <v>129</v>
      </c>
      <c r="B122" s="17">
        <v>54002</v>
      </c>
      <c r="C122" s="18">
        <v>7210595.1030390989</v>
      </c>
      <c r="D122" s="19">
        <v>911653.7300000001</v>
      </c>
      <c r="E122" s="19">
        <v>1124882</v>
      </c>
      <c r="F122" s="47">
        <v>0</v>
      </c>
      <c r="G122" s="48">
        <f t="shared" si="9"/>
        <v>2024589</v>
      </c>
      <c r="H122" s="19">
        <v>1126158</v>
      </c>
      <c r="I122" s="19">
        <v>0</v>
      </c>
      <c r="J122" s="48">
        <f t="shared" si="10"/>
        <v>2023313</v>
      </c>
      <c r="K122" s="19">
        <f t="shared" si="11"/>
        <v>4047902</v>
      </c>
    </row>
    <row r="123" spans="1:11" ht="13.5" customHeight="1" x14ac:dyDescent="0.2">
      <c r="A123" s="16" t="s">
        <v>69</v>
      </c>
      <c r="B123" s="17">
        <v>26005</v>
      </c>
      <c r="C123" s="18">
        <v>712287.13192794006</v>
      </c>
      <c r="D123" s="19">
        <v>61909.479999999996</v>
      </c>
      <c r="E123" s="19">
        <v>173586</v>
      </c>
      <c r="F123" s="47">
        <v>0</v>
      </c>
      <c r="G123" s="48">
        <f t="shared" si="9"/>
        <v>151603</v>
      </c>
      <c r="H123" s="19">
        <v>182468</v>
      </c>
      <c r="I123" s="19">
        <v>0</v>
      </c>
      <c r="J123" s="48">
        <f t="shared" si="10"/>
        <v>142721</v>
      </c>
      <c r="K123" s="19">
        <f t="shared" si="11"/>
        <v>294324</v>
      </c>
    </row>
    <row r="124" spans="1:11" ht="13.5" customHeight="1" x14ac:dyDescent="0.2">
      <c r="A124" s="16" t="s">
        <v>94</v>
      </c>
      <c r="B124" s="17">
        <v>40002</v>
      </c>
      <c r="C124" s="18">
        <v>17302054.256060541</v>
      </c>
      <c r="D124" s="19">
        <v>717705.94</v>
      </c>
      <c r="E124" s="19">
        <v>4780839</v>
      </c>
      <c r="F124" s="47">
        <v>0</v>
      </c>
      <c r="G124" s="48">
        <f t="shared" si="9"/>
        <v>3511335</v>
      </c>
      <c r="H124" s="19">
        <v>4977267</v>
      </c>
      <c r="I124" s="19">
        <v>0</v>
      </c>
      <c r="J124" s="48">
        <f t="shared" si="10"/>
        <v>3314907</v>
      </c>
      <c r="K124" s="19">
        <f t="shared" si="11"/>
        <v>6826242</v>
      </c>
    </row>
    <row r="125" spans="1:11" ht="13.5" customHeight="1" x14ac:dyDescent="0.2">
      <c r="A125" s="16" t="s">
        <v>139</v>
      </c>
      <c r="B125" s="17">
        <v>57001</v>
      </c>
      <c r="C125" s="18">
        <v>3450986.1608297108</v>
      </c>
      <c r="D125" s="19">
        <v>273728.28000000003</v>
      </c>
      <c r="E125" s="19">
        <v>930560</v>
      </c>
      <c r="F125" s="47">
        <v>0</v>
      </c>
      <c r="G125" s="48">
        <f t="shared" si="9"/>
        <v>658069</v>
      </c>
      <c r="H125" s="19">
        <v>935126</v>
      </c>
      <c r="I125" s="19">
        <v>0</v>
      </c>
      <c r="J125" s="48">
        <f t="shared" si="10"/>
        <v>653503</v>
      </c>
      <c r="K125" s="19">
        <f t="shared" si="11"/>
        <v>1311572</v>
      </c>
    </row>
    <row r="126" spans="1:11" ht="13.5" customHeight="1" x14ac:dyDescent="0.2">
      <c r="A126" s="16" t="s">
        <v>131</v>
      </c>
      <c r="B126" s="17">
        <v>54006</v>
      </c>
      <c r="C126" s="18">
        <v>1553442.0015402115</v>
      </c>
      <c r="D126" s="19">
        <v>120868.07999999996</v>
      </c>
      <c r="E126" s="19">
        <v>186517</v>
      </c>
      <c r="F126" s="47">
        <v>0</v>
      </c>
      <c r="G126" s="48">
        <f t="shared" si="9"/>
        <v>529770</v>
      </c>
      <c r="H126" s="19">
        <v>182810</v>
      </c>
      <c r="I126" s="19">
        <v>0</v>
      </c>
      <c r="J126" s="48">
        <f t="shared" si="10"/>
        <v>533477</v>
      </c>
      <c r="K126" s="19">
        <f t="shared" si="11"/>
        <v>1063247</v>
      </c>
    </row>
    <row r="127" spans="1:11" ht="13.5" customHeight="1" x14ac:dyDescent="0.2">
      <c r="A127" s="16" t="s">
        <v>98</v>
      </c>
      <c r="B127" s="17">
        <v>41005</v>
      </c>
      <c r="C127" s="18">
        <v>19151826.448236093</v>
      </c>
      <c r="D127" s="19">
        <v>435923.72</v>
      </c>
      <c r="E127" s="19">
        <v>2688296</v>
      </c>
      <c r="F127" s="47">
        <v>0</v>
      </c>
      <c r="G127" s="48">
        <f t="shared" si="9"/>
        <v>6669655</v>
      </c>
      <c r="H127" s="19">
        <v>2655861</v>
      </c>
      <c r="I127" s="19">
        <v>0</v>
      </c>
      <c r="J127" s="48">
        <f t="shared" si="10"/>
        <v>6702090</v>
      </c>
      <c r="K127" s="19">
        <f t="shared" si="11"/>
        <v>13371745</v>
      </c>
    </row>
    <row r="128" spans="1:11" ht="14.25" customHeight="1" x14ac:dyDescent="0.2">
      <c r="A128" s="16" t="s">
        <v>56</v>
      </c>
      <c r="B128" s="17">
        <v>20003</v>
      </c>
      <c r="C128" s="18">
        <v>2973767.6424917015</v>
      </c>
      <c r="D128" s="19">
        <v>64973.24</v>
      </c>
      <c r="E128" s="19">
        <v>190159</v>
      </c>
      <c r="F128" s="47">
        <v>0</v>
      </c>
      <c r="G128" s="48">
        <f t="shared" si="9"/>
        <v>1264238</v>
      </c>
      <c r="H128" s="19">
        <v>192903</v>
      </c>
      <c r="I128" s="19">
        <v>0</v>
      </c>
      <c r="J128" s="48">
        <f t="shared" si="10"/>
        <v>1261494</v>
      </c>
      <c r="K128" s="19">
        <f t="shared" si="11"/>
        <v>2525732</v>
      </c>
    </row>
    <row r="129" spans="1:11" ht="13.5" customHeight="1" x14ac:dyDescent="0.2">
      <c r="A129" s="16" t="s">
        <v>157</v>
      </c>
      <c r="B129" s="17">
        <v>66001</v>
      </c>
      <c r="C129" s="18">
        <v>14744313.431804046</v>
      </c>
      <c r="D129" s="19">
        <v>380331.13999999996</v>
      </c>
      <c r="E129" s="19">
        <v>190090</v>
      </c>
      <c r="F129" s="47">
        <v>0</v>
      </c>
      <c r="G129" s="48">
        <f t="shared" si="9"/>
        <v>6991901</v>
      </c>
      <c r="H129" s="19">
        <v>193132</v>
      </c>
      <c r="I129" s="19">
        <v>0</v>
      </c>
      <c r="J129" s="48">
        <f t="shared" si="10"/>
        <v>6988859</v>
      </c>
      <c r="K129" s="19">
        <f t="shared" si="11"/>
        <v>13980760</v>
      </c>
    </row>
    <row r="130" spans="1:11" ht="13.5" customHeight="1" x14ac:dyDescent="0.2">
      <c r="A130" s="16" t="s">
        <v>82</v>
      </c>
      <c r="B130" s="17">
        <v>33005</v>
      </c>
      <c r="C130" s="18">
        <v>1440132.1145123525</v>
      </c>
      <c r="D130" s="19">
        <v>231457.59000000003</v>
      </c>
      <c r="E130" s="19">
        <v>344160</v>
      </c>
      <c r="F130" s="47">
        <v>0</v>
      </c>
      <c r="G130" s="48">
        <f t="shared" si="9"/>
        <v>260177</v>
      </c>
      <c r="H130" s="19">
        <v>355242</v>
      </c>
      <c r="I130" s="19">
        <v>0</v>
      </c>
      <c r="J130" s="48">
        <f t="shared" si="10"/>
        <v>249095</v>
      </c>
      <c r="K130" s="19">
        <f t="shared" si="11"/>
        <v>509272</v>
      </c>
    </row>
    <row r="131" spans="1:11" ht="13.5" customHeight="1" x14ac:dyDescent="0.2">
      <c r="A131" s="16" t="s">
        <v>116</v>
      </c>
      <c r="B131" s="17">
        <v>49006</v>
      </c>
      <c r="C131" s="18">
        <v>7577235.5319282459</v>
      </c>
      <c r="D131" s="19">
        <v>657618.17999999993</v>
      </c>
      <c r="E131" s="19">
        <v>2174915</v>
      </c>
      <c r="F131" s="47">
        <v>0</v>
      </c>
      <c r="G131" s="48">
        <f t="shared" si="9"/>
        <v>1284894</v>
      </c>
      <c r="H131" s="19">
        <v>2217939</v>
      </c>
      <c r="I131" s="19">
        <v>0</v>
      </c>
      <c r="J131" s="48">
        <f t="shared" si="10"/>
        <v>1241870</v>
      </c>
      <c r="K131" s="19">
        <f t="shared" si="11"/>
        <v>2526764</v>
      </c>
    </row>
    <row r="132" spans="1:11" ht="13.5" customHeight="1" x14ac:dyDescent="0.2">
      <c r="A132" s="16" t="s">
        <v>38</v>
      </c>
      <c r="B132" s="17">
        <v>13001</v>
      </c>
      <c r="C132" s="18">
        <v>9800021.2490287721</v>
      </c>
      <c r="D132" s="19">
        <v>386300.58</v>
      </c>
      <c r="E132" s="19">
        <v>1688121</v>
      </c>
      <c r="F132" s="47">
        <v>0</v>
      </c>
      <c r="G132" s="48">
        <f t="shared" si="9"/>
        <v>3018739</v>
      </c>
      <c r="H132" s="19">
        <v>1900668</v>
      </c>
      <c r="I132" s="19">
        <v>0</v>
      </c>
      <c r="J132" s="48">
        <f t="shared" si="10"/>
        <v>2806192</v>
      </c>
      <c r="K132" s="19">
        <f t="shared" si="11"/>
        <v>5824931</v>
      </c>
    </row>
    <row r="133" spans="1:11" ht="13.5" customHeight="1" x14ac:dyDescent="0.2">
      <c r="A133" s="16" t="s">
        <v>146</v>
      </c>
      <c r="B133" s="17">
        <v>60006</v>
      </c>
      <c r="C133" s="18">
        <v>3262688.2848978331</v>
      </c>
      <c r="D133" s="19">
        <v>199686.6</v>
      </c>
      <c r="E133" s="19">
        <v>554138</v>
      </c>
      <c r="F133" s="47">
        <v>0</v>
      </c>
      <c r="G133" s="48">
        <f t="shared" ref="G133:G151" si="12">IF(((0.5*C133)-(0.5*D133)-(0.5*F133)-E133)&lt;0,0,ROUND((0.5*C133)-(0.5*D133)-(0.5*F133)-E133,0))</f>
        <v>977363</v>
      </c>
      <c r="H133" s="19">
        <v>523186</v>
      </c>
      <c r="I133" s="19">
        <v>0</v>
      </c>
      <c r="J133" s="48">
        <f t="shared" ref="J133:J151" si="13">IF(((0.5*C133)-(0.5*D133)-(0.5*F133)-H133-I133)&lt;0,0,ROUND((0.5*C133)-(0.5*D133)-(0.5*F133)-H133-I133,0))</f>
        <v>1008315</v>
      </c>
      <c r="K133" s="19">
        <f t="shared" ref="K133:K151" si="14">J133+G133</f>
        <v>1985678</v>
      </c>
    </row>
    <row r="134" spans="1:11" ht="13.5" customHeight="1" x14ac:dyDescent="0.2">
      <c r="A134" s="16" t="s">
        <v>34</v>
      </c>
      <c r="B134" s="17">
        <v>11004</v>
      </c>
      <c r="C134" s="18">
        <v>6306590.2660899814</v>
      </c>
      <c r="D134" s="19">
        <v>197461.05</v>
      </c>
      <c r="E134" s="19">
        <v>454257</v>
      </c>
      <c r="F134" s="47">
        <v>0</v>
      </c>
      <c r="G134" s="48">
        <f t="shared" si="12"/>
        <v>2600308</v>
      </c>
      <c r="H134" s="19">
        <v>450480</v>
      </c>
      <c r="I134" s="19">
        <v>0</v>
      </c>
      <c r="J134" s="48">
        <f t="shared" si="13"/>
        <v>2604085</v>
      </c>
      <c r="K134" s="19">
        <f t="shared" si="14"/>
        <v>5204393</v>
      </c>
    </row>
    <row r="135" spans="1:11" ht="13.5" customHeight="1" x14ac:dyDescent="0.2">
      <c r="A135" s="16" t="s">
        <v>46</v>
      </c>
      <c r="B135" s="17">
        <v>15003</v>
      </c>
      <c r="C135" s="18">
        <v>1490179.6575860851</v>
      </c>
      <c r="D135" s="19">
        <v>32613.33</v>
      </c>
      <c r="E135" s="19">
        <v>29081</v>
      </c>
      <c r="F135" s="47">
        <v>0</v>
      </c>
      <c r="G135" s="48">
        <f t="shared" si="12"/>
        <v>699702</v>
      </c>
      <c r="H135" s="19">
        <v>29042</v>
      </c>
      <c r="I135" s="19">
        <v>0</v>
      </c>
      <c r="J135" s="48">
        <f t="shared" si="13"/>
        <v>699741</v>
      </c>
      <c r="K135" s="19">
        <f t="shared" si="14"/>
        <v>1399443</v>
      </c>
    </row>
    <row r="136" spans="1:11" ht="13.5" customHeight="1" x14ac:dyDescent="0.2">
      <c r="A136" s="16" t="s">
        <v>124</v>
      </c>
      <c r="B136" s="17">
        <v>51005</v>
      </c>
      <c r="C136" s="18">
        <v>2485551.7022036146</v>
      </c>
      <c r="D136" s="19">
        <v>146032.41999999998</v>
      </c>
      <c r="E136" s="19">
        <v>385276</v>
      </c>
      <c r="F136" s="47">
        <v>0</v>
      </c>
      <c r="G136" s="48">
        <f t="shared" si="12"/>
        <v>784484</v>
      </c>
      <c r="H136" s="19">
        <v>388860</v>
      </c>
      <c r="I136" s="19">
        <v>0</v>
      </c>
      <c r="J136" s="48">
        <f t="shared" si="13"/>
        <v>780900</v>
      </c>
      <c r="K136" s="19">
        <f t="shared" si="14"/>
        <v>1565384</v>
      </c>
    </row>
    <row r="137" spans="1:11" ht="13.5" customHeight="1" x14ac:dyDescent="0.2">
      <c r="A137" s="16" t="s">
        <v>26</v>
      </c>
      <c r="B137" s="17">
        <v>6005</v>
      </c>
      <c r="C137" s="18">
        <v>2730043.269193803</v>
      </c>
      <c r="D137" s="19">
        <v>77448.789999999994</v>
      </c>
      <c r="E137" s="19">
        <v>284929</v>
      </c>
      <c r="F137" s="47">
        <v>0</v>
      </c>
      <c r="G137" s="48">
        <f t="shared" si="12"/>
        <v>1041368</v>
      </c>
      <c r="H137" s="19">
        <v>290345</v>
      </c>
      <c r="I137" s="19">
        <v>0</v>
      </c>
      <c r="J137" s="48">
        <f t="shared" si="13"/>
        <v>1035952</v>
      </c>
      <c r="K137" s="19">
        <f t="shared" si="14"/>
        <v>2077320</v>
      </c>
    </row>
    <row r="138" spans="1:11" ht="13.5" customHeight="1" x14ac:dyDescent="0.2">
      <c r="A138" s="16" t="s">
        <v>42</v>
      </c>
      <c r="B138" s="17">
        <v>14004</v>
      </c>
      <c r="C138" s="18">
        <v>25601773.871825676</v>
      </c>
      <c r="D138" s="19">
        <v>1075683.8800000001</v>
      </c>
      <c r="E138" s="19">
        <v>6019736</v>
      </c>
      <c r="F138" s="47">
        <v>0</v>
      </c>
      <c r="G138" s="48">
        <f t="shared" si="12"/>
        <v>6243309</v>
      </c>
      <c r="H138" s="19">
        <v>5863873</v>
      </c>
      <c r="I138" s="19">
        <v>0</v>
      </c>
      <c r="J138" s="48">
        <f t="shared" si="13"/>
        <v>6399172</v>
      </c>
      <c r="K138" s="19">
        <f t="shared" si="14"/>
        <v>12642481</v>
      </c>
    </row>
    <row r="139" spans="1:11" ht="13.5" customHeight="1" x14ac:dyDescent="0.2">
      <c r="A139" s="16" t="s">
        <v>52</v>
      </c>
      <c r="B139" s="17">
        <v>18003</v>
      </c>
      <c r="C139" s="18">
        <v>1472747.3672520593</v>
      </c>
      <c r="D139" s="19">
        <v>93008.36</v>
      </c>
      <c r="E139" s="19">
        <v>328301</v>
      </c>
      <c r="F139" s="47">
        <v>0</v>
      </c>
      <c r="G139" s="48">
        <f t="shared" si="12"/>
        <v>361569</v>
      </c>
      <c r="H139" s="19">
        <v>311434</v>
      </c>
      <c r="I139" s="19">
        <v>0</v>
      </c>
      <c r="J139" s="48">
        <f t="shared" si="13"/>
        <v>378436</v>
      </c>
      <c r="K139" s="19">
        <f t="shared" si="14"/>
        <v>740005</v>
      </c>
    </row>
    <row r="140" spans="1:11" ht="13.5" customHeight="1" x14ac:dyDescent="0.2">
      <c r="A140" s="16" t="s">
        <v>43</v>
      </c>
      <c r="B140" s="17">
        <v>14005</v>
      </c>
      <c r="C140" s="18">
        <v>2434191.7482182593</v>
      </c>
      <c r="D140" s="19">
        <v>103504.0199999999</v>
      </c>
      <c r="E140" s="19">
        <v>273208</v>
      </c>
      <c r="F140" s="47">
        <v>0</v>
      </c>
      <c r="G140" s="48">
        <f t="shared" si="12"/>
        <v>892136</v>
      </c>
      <c r="H140" s="19">
        <v>269700</v>
      </c>
      <c r="I140" s="19">
        <v>0</v>
      </c>
      <c r="J140" s="48">
        <f t="shared" si="13"/>
        <v>895644</v>
      </c>
      <c r="K140" s="19">
        <f t="shared" si="14"/>
        <v>1787780</v>
      </c>
    </row>
    <row r="141" spans="1:11" ht="13.5" customHeight="1" x14ac:dyDescent="0.2">
      <c r="A141" s="16" t="s">
        <v>53</v>
      </c>
      <c r="B141" s="17">
        <v>18005</v>
      </c>
      <c r="C141" s="18">
        <v>4187311.2123966869</v>
      </c>
      <c r="D141" s="19">
        <v>318100.40000000002</v>
      </c>
      <c r="E141" s="19">
        <v>1158801</v>
      </c>
      <c r="F141" s="47">
        <v>0</v>
      </c>
      <c r="G141" s="48">
        <f t="shared" si="12"/>
        <v>775804</v>
      </c>
      <c r="H141" s="19">
        <v>1127450</v>
      </c>
      <c r="I141" s="19">
        <v>0</v>
      </c>
      <c r="J141" s="48">
        <f t="shared" si="13"/>
        <v>807155</v>
      </c>
      <c r="K141" s="19">
        <f t="shared" si="14"/>
        <v>1582959</v>
      </c>
    </row>
    <row r="142" spans="1:11" ht="13.5" customHeight="1" x14ac:dyDescent="0.2">
      <c r="A142" s="16" t="s">
        <v>85</v>
      </c>
      <c r="B142" s="17">
        <v>36002</v>
      </c>
      <c r="C142" s="18">
        <v>3924474.9523131843</v>
      </c>
      <c r="D142" s="19">
        <v>321732.97000000003</v>
      </c>
      <c r="E142" s="19">
        <v>599178</v>
      </c>
      <c r="F142" s="47">
        <v>0</v>
      </c>
      <c r="G142" s="48">
        <f t="shared" si="12"/>
        <v>1202193</v>
      </c>
      <c r="H142" s="19">
        <v>610455</v>
      </c>
      <c r="I142" s="19">
        <v>0</v>
      </c>
      <c r="J142" s="48">
        <f t="shared" si="13"/>
        <v>1190916</v>
      </c>
      <c r="K142" s="19">
        <f t="shared" si="14"/>
        <v>2393109</v>
      </c>
    </row>
    <row r="143" spans="1:11" ht="13.5" customHeight="1" x14ac:dyDescent="0.2">
      <c r="A143" s="16" t="s">
        <v>117</v>
      </c>
      <c r="B143" s="17">
        <v>49007</v>
      </c>
      <c r="C143" s="18">
        <v>10488765.417021634</v>
      </c>
      <c r="D143" s="19">
        <v>628889.4</v>
      </c>
      <c r="E143" s="19">
        <v>1761337</v>
      </c>
      <c r="F143" s="47">
        <v>0</v>
      </c>
      <c r="G143" s="48">
        <f t="shared" si="12"/>
        <v>3168601</v>
      </c>
      <c r="H143" s="19">
        <v>1701422</v>
      </c>
      <c r="I143" s="19">
        <v>0</v>
      </c>
      <c r="J143" s="48">
        <f t="shared" si="13"/>
        <v>3228516</v>
      </c>
      <c r="K143" s="19">
        <f t="shared" si="14"/>
        <v>6397117</v>
      </c>
    </row>
    <row r="144" spans="1:11" ht="13.5" customHeight="1" x14ac:dyDescent="0.2">
      <c r="A144" s="16" t="s">
        <v>12</v>
      </c>
      <c r="B144" s="17">
        <v>1003</v>
      </c>
      <c r="C144" s="18">
        <v>1062151.3245636739</v>
      </c>
      <c r="D144" s="19">
        <v>218962.53599999999</v>
      </c>
      <c r="E144" s="19">
        <v>221829</v>
      </c>
      <c r="F144" s="47">
        <v>0</v>
      </c>
      <c r="G144" s="48">
        <f t="shared" si="12"/>
        <v>199765</v>
      </c>
      <c r="H144" s="19">
        <v>243568</v>
      </c>
      <c r="I144" s="19">
        <v>0</v>
      </c>
      <c r="J144" s="48">
        <f t="shared" si="13"/>
        <v>178026</v>
      </c>
      <c r="K144" s="19">
        <f t="shared" si="14"/>
        <v>377791</v>
      </c>
    </row>
    <row r="145" spans="1:12" ht="13.5" customHeight="1" x14ac:dyDescent="0.2">
      <c r="A145" s="16" t="s">
        <v>109</v>
      </c>
      <c r="B145" s="17">
        <v>47001</v>
      </c>
      <c r="C145" s="18">
        <v>3201290.480575012</v>
      </c>
      <c r="D145" s="19">
        <v>79558.06</v>
      </c>
      <c r="E145" s="19">
        <v>208867</v>
      </c>
      <c r="F145" s="47">
        <v>0</v>
      </c>
      <c r="G145" s="48">
        <f t="shared" si="12"/>
        <v>1351999</v>
      </c>
      <c r="H145" s="19">
        <v>203372</v>
      </c>
      <c r="I145" s="19">
        <v>0</v>
      </c>
      <c r="J145" s="48">
        <f t="shared" si="13"/>
        <v>1357494</v>
      </c>
      <c r="K145" s="19">
        <f t="shared" si="14"/>
        <v>2709493</v>
      </c>
    </row>
    <row r="146" spans="1:12" ht="13.5" customHeight="1" x14ac:dyDescent="0.2">
      <c r="A146" s="16" t="s">
        <v>37</v>
      </c>
      <c r="B146" s="17">
        <v>12003</v>
      </c>
      <c r="C146" s="18">
        <v>3020648.9986780765</v>
      </c>
      <c r="D146" s="19">
        <v>420772.69</v>
      </c>
      <c r="E146" s="19">
        <v>529979</v>
      </c>
      <c r="F146" s="47">
        <v>0</v>
      </c>
      <c r="G146" s="48">
        <f t="shared" si="12"/>
        <v>769959</v>
      </c>
      <c r="H146" s="19">
        <v>540751</v>
      </c>
      <c r="I146" s="19">
        <v>0</v>
      </c>
      <c r="J146" s="48">
        <f t="shared" si="13"/>
        <v>759187</v>
      </c>
      <c r="K146" s="19">
        <f t="shared" si="14"/>
        <v>1529146</v>
      </c>
    </row>
    <row r="147" spans="1:12" ht="13.5" customHeight="1" x14ac:dyDescent="0.2">
      <c r="A147" s="16" t="s">
        <v>132</v>
      </c>
      <c r="B147" s="17">
        <v>54007</v>
      </c>
      <c r="C147" s="18">
        <v>2039297.2069772519</v>
      </c>
      <c r="D147" s="19">
        <v>160723.83000000002</v>
      </c>
      <c r="E147" s="19">
        <v>362059</v>
      </c>
      <c r="F147" s="47">
        <v>0</v>
      </c>
      <c r="G147" s="48">
        <f t="shared" si="12"/>
        <v>577228</v>
      </c>
      <c r="H147" s="19">
        <v>372483</v>
      </c>
      <c r="I147" s="19">
        <v>0</v>
      </c>
      <c r="J147" s="48">
        <f t="shared" si="13"/>
        <v>566804</v>
      </c>
      <c r="K147" s="19">
        <f t="shared" si="14"/>
        <v>1144032</v>
      </c>
    </row>
    <row r="148" spans="1:12" ht="13.5" customHeight="1" x14ac:dyDescent="0.2">
      <c r="A148" s="16" t="s">
        <v>141</v>
      </c>
      <c r="B148" s="17">
        <v>59002</v>
      </c>
      <c r="C148" s="18">
        <v>5702420.8232443826</v>
      </c>
      <c r="D148" s="19">
        <v>319359.05</v>
      </c>
      <c r="E148" s="19">
        <v>905683</v>
      </c>
      <c r="F148" s="47">
        <v>0</v>
      </c>
      <c r="G148" s="48">
        <f t="shared" si="12"/>
        <v>1785848</v>
      </c>
      <c r="H148" s="19">
        <v>955866</v>
      </c>
      <c r="I148" s="19">
        <v>0</v>
      </c>
      <c r="J148" s="48">
        <f t="shared" si="13"/>
        <v>1735665</v>
      </c>
      <c r="K148" s="19">
        <f t="shared" si="14"/>
        <v>3521513</v>
      </c>
    </row>
    <row r="149" spans="1:12" ht="13.5" customHeight="1" x14ac:dyDescent="0.2">
      <c r="A149" s="16" t="s">
        <v>15</v>
      </c>
      <c r="B149" s="17">
        <v>2006</v>
      </c>
      <c r="C149" s="18">
        <v>2565840.6547278012</v>
      </c>
      <c r="D149" s="19">
        <v>137913.62000000002</v>
      </c>
      <c r="E149" s="19">
        <v>463312</v>
      </c>
      <c r="F149" s="47">
        <v>0</v>
      </c>
      <c r="G149" s="48">
        <f t="shared" si="12"/>
        <v>750652</v>
      </c>
      <c r="H149" s="19">
        <v>454540</v>
      </c>
      <c r="I149" s="19">
        <v>0</v>
      </c>
      <c r="J149" s="48">
        <f t="shared" si="13"/>
        <v>759424</v>
      </c>
      <c r="K149" s="19">
        <f t="shared" si="14"/>
        <v>1510076</v>
      </c>
    </row>
    <row r="150" spans="1:12" ht="13.5" customHeight="1" x14ac:dyDescent="0.2">
      <c r="A150" s="16" t="s">
        <v>133</v>
      </c>
      <c r="B150" s="17">
        <v>55004</v>
      </c>
      <c r="C150" s="18">
        <v>2126195.9446606366</v>
      </c>
      <c r="D150" s="19">
        <v>58965.74</v>
      </c>
      <c r="E150" s="19">
        <v>272077</v>
      </c>
      <c r="F150" s="47">
        <v>0</v>
      </c>
      <c r="G150" s="48">
        <f t="shared" si="12"/>
        <v>761538</v>
      </c>
      <c r="H150" s="19">
        <v>263628</v>
      </c>
      <c r="I150" s="19">
        <v>0</v>
      </c>
      <c r="J150" s="48">
        <f t="shared" si="13"/>
        <v>769987</v>
      </c>
      <c r="K150" s="19">
        <f t="shared" si="14"/>
        <v>1531525</v>
      </c>
    </row>
    <row r="151" spans="1:12" ht="13.5" customHeight="1" x14ac:dyDescent="0.2">
      <c r="A151" s="16" t="s">
        <v>154</v>
      </c>
      <c r="B151" s="17">
        <v>63003</v>
      </c>
      <c r="C151" s="18">
        <v>21110316.150523283</v>
      </c>
      <c r="D151" s="19">
        <v>1093049.8199999998</v>
      </c>
      <c r="E151" s="19">
        <v>3624171</v>
      </c>
      <c r="F151" s="47">
        <v>0</v>
      </c>
      <c r="G151" s="48">
        <f t="shared" si="12"/>
        <v>6384462</v>
      </c>
      <c r="H151" s="19">
        <v>3625057</v>
      </c>
      <c r="I151" s="19">
        <v>0</v>
      </c>
      <c r="J151" s="48">
        <f t="shared" si="13"/>
        <v>6383576</v>
      </c>
      <c r="K151" s="19">
        <f t="shared" si="14"/>
        <v>12768038</v>
      </c>
    </row>
    <row r="152" spans="1:12" ht="12.75" x14ac:dyDescent="0.2">
      <c r="A152" s="24"/>
      <c r="B152" s="25"/>
      <c r="C152" s="19">
        <f>SUM(C5:C151)</f>
        <v>1065929170.4854804</v>
      </c>
      <c r="D152" s="19">
        <f>SUM(D5:D151)</f>
        <v>51762825.083999991</v>
      </c>
      <c r="E152" s="19">
        <f t="shared" ref="E152:K152" si="15">SUM(E5:E151)</f>
        <v>210757937</v>
      </c>
      <c r="F152" s="19">
        <f t="shared" si="15"/>
        <v>0</v>
      </c>
      <c r="G152" s="19">
        <f t="shared" si="15"/>
        <v>300611524</v>
      </c>
      <c r="H152" s="19">
        <f t="shared" si="15"/>
        <v>211090143</v>
      </c>
      <c r="I152" s="19">
        <f t="shared" si="15"/>
        <v>0</v>
      </c>
      <c r="J152" s="19">
        <f t="shared" si="15"/>
        <v>300424560</v>
      </c>
      <c r="K152" s="19">
        <f t="shared" si="15"/>
        <v>601036084</v>
      </c>
    </row>
    <row r="153" spans="1:12" ht="13.5" thickBot="1" x14ac:dyDescent="0.25">
      <c r="A153" s="26"/>
      <c r="B153" s="27"/>
      <c r="C153" s="28"/>
      <c r="D153" s="28"/>
      <c r="E153" s="28"/>
      <c r="F153" s="51"/>
      <c r="G153" s="28"/>
      <c r="H153" s="29"/>
      <c r="I153" s="29"/>
      <c r="J153" s="29"/>
      <c r="K153" s="29"/>
    </row>
    <row r="154" spans="1:12" s="34" customFormat="1" ht="13.5" thickBot="1" x14ac:dyDescent="0.25">
      <c r="A154" s="30" t="s">
        <v>158</v>
      </c>
      <c r="B154" s="31" t="s">
        <v>159</v>
      </c>
      <c r="C154" s="32">
        <v>134960</v>
      </c>
      <c r="D154" s="32"/>
      <c r="E154" s="32"/>
      <c r="F154" s="52"/>
      <c r="G154" s="32">
        <f>ROUND(C154/2,0)</f>
        <v>67480</v>
      </c>
      <c r="H154" s="32"/>
      <c r="I154" s="32"/>
      <c r="J154" s="32">
        <f>C154-G154</f>
        <v>67480</v>
      </c>
      <c r="K154" s="32">
        <f>G154+J154</f>
        <v>134960</v>
      </c>
      <c r="L154" s="33"/>
    </row>
    <row r="155" spans="1:12" s="39" customFormat="1" ht="12.75" x14ac:dyDescent="0.2">
      <c r="A155" s="35"/>
      <c r="B155" s="35"/>
      <c r="C155" s="36"/>
      <c r="D155" s="36"/>
      <c r="E155" s="36"/>
      <c r="F155" s="36"/>
      <c r="G155" s="36"/>
      <c r="H155" s="37"/>
      <c r="I155" s="37"/>
      <c r="J155" s="37"/>
      <c r="K155" s="37"/>
      <c r="L155" s="38"/>
    </row>
    <row r="156" spans="1:12" ht="13.5" customHeight="1" x14ac:dyDescent="0.2">
      <c r="A156" s="40"/>
      <c r="B156" s="40"/>
      <c r="C156" s="41"/>
      <c r="D156" s="28"/>
      <c r="E156" s="28"/>
      <c r="F156" s="28"/>
      <c r="G156" s="28"/>
      <c r="H156" s="29"/>
      <c r="I156" s="29"/>
      <c r="J156" s="53" t="s">
        <v>160</v>
      </c>
      <c r="K156" s="54">
        <f>K152+K154</f>
        <v>601171044</v>
      </c>
    </row>
    <row r="157" spans="1:12" x14ac:dyDescent="0.2">
      <c r="F157" s="14"/>
      <c r="G157" s="14"/>
      <c r="I157" s="14"/>
      <c r="J157" s="14"/>
      <c r="K157" s="14"/>
    </row>
    <row r="158" spans="1:12" x14ac:dyDescent="0.2">
      <c r="F158" s="14"/>
      <c r="G158" s="14"/>
      <c r="I158" s="14"/>
      <c r="J158" s="14"/>
      <c r="K158" s="14"/>
    </row>
    <row r="159" spans="1:12" x14ac:dyDescent="0.2">
      <c r="F159" s="14"/>
      <c r="G159" s="14"/>
      <c r="I159" s="14"/>
      <c r="J159" s="14"/>
      <c r="K159" s="14"/>
    </row>
    <row r="160" spans="1:12" x14ac:dyDescent="0.2">
      <c r="F160" s="14"/>
      <c r="G160" s="14"/>
      <c r="I160" s="14"/>
      <c r="J160" s="14"/>
      <c r="K160" s="14"/>
    </row>
  </sheetData>
  <sortState xmlns:xlrd2="http://schemas.microsoft.com/office/spreadsheetml/2017/richdata2" ref="A5:L151">
    <sortCondition ref="A5:A151"/>
  </sortState>
  <pageMargins left="0.28999999999999998" right="0.17" top="0.3" bottom="0.28999999999999998" header="0.17" footer="0.17"/>
  <pageSetup scale="95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FY2026 GSA Estimate</vt:lpstr>
      <vt:lpstr>'FY2026 GSA Estimate'!Print_Area</vt:lpstr>
      <vt:lpstr>'FY2026 GSA Estimate'!Print_Titles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General State Aid</dc:title>
  <dc:creator>Leiferman, Bobbi</dc:creator>
  <cp:lastModifiedBy>Odean-Carlin, Kodi</cp:lastModifiedBy>
  <cp:lastPrinted>2025-11-13T22:15:24Z</cp:lastPrinted>
  <dcterms:created xsi:type="dcterms:W3CDTF">2025-11-13T22:07:48Z</dcterms:created>
  <dcterms:modified xsi:type="dcterms:W3CDTF">2025-11-14T12:33:12Z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2025-11-13T22:12:28Z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a5e2102e-adb8-49e2-a454-3ed37eb5dcf5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