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6 State Aid\WEB Documents\"/>
    </mc:Choice>
  </mc:AlternateContent>
  <xr:revisionPtr revIDLastSave="0" documentId="13_ncr:1_{835AD99A-B46F-4AE4-9BFC-A9831DBAD8EB}" xr6:coauthVersionLast="47" xr6:coauthVersionMax="47" xr10:uidLastSave="{00000000-0000-0000-0000-000000000000}"/>
  <bookViews>
    <workbookView xWindow="-120" yWindow="-120" windowWidth="29040" windowHeight="15720" xr2:uid="{1C294895-32BF-4899-9F46-48F3DDEEFB70}"/>
  </bookViews>
  <sheets>
    <sheet name="FY26 SE Aid Estimate" sheetId="1" r:id="rId1"/>
  </sheets>
  <externalReferences>
    <externalReference r:id="rId2"/>
    <externalReference r:id="rId3"/>
    <externalReference r:id="rId4"/>
  </externalReferences>
  <definedNames>
    <definedName name="_51002" localSheetId="0">[1]Districts!#REF!</definedName>
    <definedName name="_51002">[1]Districts!#REF!</definedName>
    <definedName name="_xlnm._FilterDatabase" localSheetId="0" hidden="1">'FY26 SE Aid Estimate'!$A$4:$L$152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[2]Districts!#REF!</definedName>
    <definedName name="Jefferson_61_6">[2]Districts!#REF!</definedName>
    <definedName name="jolene" hidden="1">[3]LEVIES97!$A$6:$AA$182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'FY26 SE Aid Estimate'!$A$1:$L$152</definedName>
    <definedName name="_xlnm.Print_Titles" localSheetId="0">'FY26 SE Aid Estimate'!$1:$4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1" i="1" l="1"/>
  <c r="K27" i="1"/>
  <c r="K105" i="1"/>
  <c r="K147" i="1"/>
  <c r="H147" i="1"/>
  <c r="K71" i="1"/>
  <c r="K131" i="1"/>
  <c r="K75" i="1"/>
  <c r="K89" i="1"/>
  <c r="K125" i="1"/>
  <c r="K142" i="1"/>
  <c r="K66" i="1"/>
  <c r="K49" i="1"/>
  <c r="K73" i="1"/>
  <c r="K43" i="1"/>
  <c r="K99" i="1"/>
  <c r="K68" i="1"/>
  <c r="K8" i="1"/>
  <c r="K28" i="1"/>
  <c r="K118" i="1"/>
  <c r="H112" i="1"/>
  <c r="C152" i="1"/>
  <c r="L147" i="1" l="1"/>
  <c r="H151" i="1"/>
  <c r="L151" i="1" s="1"/>
  <c r="E152" i="1"/>
  <c r="H142" i="1"/>
  <c r="L142" i="1" s="1"/>
  <c r="I152" i="1"/>
  <c r="H75" i="1"/>
  <c r="H118" i="1"/>
  <c r="F152" i="1"/>
  <c r="H68" i="1"/>
  <c r="L68" i="1" s="1"/>
  <c r="H73" i="1"/>
  <c r="L73" i="1" s="1"/>
  <c r="H95" i="1"/>
  <c r="K95" i="1"/>
  <c r="L95" i="1" s="1"/>
  <c r="K145" i="1"/>
  <c r="H145" i="1"/>
  <c r="K45" i="1"/>
  <c r="H45" i="1"/>
  <c r="K129" i="1"/>
  <c r="H129" i="1"/>
  <c r="H106" i="1"/>
  <c r="K106" i="1"/>
  <c r="K61" i="1"/>
  <c r="H61" i="1"/>
  <c r="H63" i="1"/>
  <c r="K63" i="1"/>
  <c r="H150" i="1"/>
  <c r="K150" i="1"/>
  <c r="K47" i="1"/>
  <c r="H47" i="1"/>
  <c r="H119" i="1"/>
  <c r="K119" i="1"/>
  <c r="K30" i="1"/>
  <c r="H30" i="1"/>
  <c r="K98" i="1"/>
  <c r="H98" i="1"/>
  <c r="K20" i="1"/>
  <c r="H20" i="1"/>
  <c r="K31" i="1"/>
  <c r="H31" i="1"/>
  <c r="K7" i="1"/>
  <c r="H7" i="1"/>
  <c r="K59" i="1"/>
  <c r="H59" i="1"/>
  <c r="K42" i="1"/>
  <c r="H42" i="1"/>
  <c r="K130" i="1"/>
  <c r="H130" i="1"/>
  <c r="K136" i="1"/>
  <c r="H136" i="1"/>
  <c r="K90" i="1"/>
  <c r="H90" i="1"/>
  <c r="H69" i="1"/>
  <c r="K69" i="1"/>
  <c r="K133" i="1"/>
  <c r="H133" i="1"/>
  <c r="K123" i="1"/>
  <c r="H123" i="1"/>
  <c r="H39" i="1"/>
  <c r="K39" i="1"/>
  <c r="K44" i="1"/>
  <c r="H44" i="1"/>
  <c r="K114" i="1"/>
  <c r="H114" i="1"/>
  <c r="H126" i="1"/>
  <c r="K126" i="1"/>
  <c r="H93" i="1"/>
  <c r="K93" i="1"/>
  <c r="H132" i="1"/>
  <c r="K132" i="1"/>
  <c r="K81" i="1"/>
  <c r="H81" i="1"/>
  <c r="K109" i="1"/>
  <c r="H109" i="1"/>
  <c r="K37" i="1"/>
  <c r="H37" i="1"/>
  <c r="K55" i="1"/>
  <c r="H55" i="1"/>
  <c r="H138" i="1"/>
  <c r="K138" i="1"/>
  <c r="K80" i="1"/>
  <c r="H80" i="1"/>
  <c r="K29" i="1"/>
  <c r="H29" i="1"/>
  <c r="H108" i="1"/>
  <c r="K108" i="1"/>
  <c r="K57" i="1"/>
  <c r="H57" i="1"/>
  <c r="H22" i="1"/>
  <c r="K22" i="1"/>
  <c r="K21" i="1"/>
  <c r="H21" i="1"/>
  <c r="K135" i="1"/>
  <c r="H135" i="1"/>
  <c r="K33" i="1"/>
  <c r="H33" i="1"/>
  <c r="K19" i="1"/>
  <c r="H19" i="1"/>
  <c r="K110" i="1"/>
  <c r="H110" i="1"/>
  <c r="K9" i="1"/>
  <c r="H9" i="1"/>
  <c r="K91" i="1"/>
  <c r="H91" i="1"/>
  <c r="K144" i="1"/>
  <c r="H144" i="1"/>
  <c r="K16" i="1"/>
  <c r="H16" i="1"/>
  <c r="K121" i="1"/>
  <c r="H121" i="1"/>
  <c r="K11" i="1"/>
  <c r="H11" i="1"/>
  <c r="K62" i="1"/>
  <c r="H62" i="1"/>
  <c r="K84" i="1"/>
  <c r="H84" i="1"/>
  <c r="K70" i="1"/>
  <c r="H70" i="1"/>
  <c r="K85" i="1"/>
  <c r="H85" i="1"/>
  <c r="K17" i="1"/>
  <c r="H17" i="1"/>
  <c r="K5" i="1"/>
  <c r="H5" i="1"/>
  <c r="K120" i="1"/>
  <c r="H120" i="1"/>
  <c r="K101" i="1"/>
  <c r="H101" i="1"/>
  <c r="K127" i="1"/>
  <c r="H127" i="1"/>
  <c r="K67" i="1"/>
  <c r="H67" i="1"/>
  <c r="K23" i="1"/>
  <c r="H23" i="1"/>
  <c r="H137" i="1"/>
  <c r="K137" i="1"/>
  <c r="H83" i="1"/>
  <c r="K83" i="1"/>
  <c r="K134" i="1"/>
  <c r="H134" i="1"/>
  <c r="K13" i="1"/>
  <c r="H13" i="1"/>
  <c r="H143" i="1"/>
  <c r="K143" i="1"/>
  <c r="H46" i="1"/>
  <c r="K46" i="1"/>
  <c r="L46" i="1" s="1"/>
  <c r="K60" i="1"/>
  <c r="H60" i="1"/>
  <c r="K79" i="1"/>
  <c r="H79" i="1"/>
  <c r="K72" i="1"/>
  <c r="H72" i="1"/>
  <c r="K149" i="1"/>
  <c r="H149" i="1"/>
  <c r="K97" i="1"/>
  <c r="H97" i="1"/>
  <c r="K52" i="1"/>
  <c r="H52" i="1"/>
  <c r="K82" i="1"/>
  <c r="H82" i="1"/>
  <c r="K141" i="1"/>
  <c r="H141" i="1"/>
  <c r="K14" i="1"/>
  <c r="H14" i="1"/>
  <c r="H25" i="1"/>
  <c r="K25" i="1"/>
  <c r="K51" i="1"/>
  <c r="H51" i="1"/>
  <c r="K65" i="1"/>
  <c r="H65" i="1"/>
  <c r="K12" i="1"/>
  <c r="H12" i="1"/>
  <c r="H122" i="1"/>
  <c r="K122" i="1"/>
  <c r="L122" i="1" s="1"/>
  <c r="K139" i="1"/>
  <c r="H139" i="1"/>
  <c r="K87" i="1"/>
  <c r="H87" i="1"/>
  <c r="K40" i="1"/>
  <c r="H40" i="1"/>
  <c r="K128" i="1"/>
  <c r="H128" i="1"/>
  <c r="K148" i="1"/>
  <c r="H148" i="1"/>
  <c r="K56" i="1"/>
  <c r="H56" i="1"/>
  <c r="H88" i="1"/>
  <c r="K88" i="1"/>
  <c r="K76" i="1"/>
  <c r="H76" i="1"/>
  <c r="H48" i="1"/>
  <c r="K48" i="1"/>
  <c r="K111" i="1"/>
  <c r="H111" i="1"/>
  <c r="H58" i="1"/>
  <c r="K58" i="1"/>
  <c r="K38" i="1"/>
  <c r="H38" i="1"/>
  <c r="K146" i="1"/>
  <c r="H146" i="1"/>
  <c r="K78" i="1"/>
  <c r="H78" i="1"/>
  <c r="K96" i="1"/>
  <c r="H96" i="1"/>
  <c r="K54" i="1"/>
  <c r="H54" i="1"/>
  <c r="K41" i="1"/>
  <c r="H41" i="1"/>
  <c r="K34" i="1"/>
  <c r="H34" i="1"/>
  <c r="K50" i="1"/>
  <c r="H50" i="1"/>
  <c r="K36" i="1"/>
  <c r="H36" i="1"/>
  <c r="H86" i="1"/>
  <c r="K86" i="1"/>
  <c r="K74" i="1"/>
  <c r="H74" i="1"/>
  <c r="K116" i="1"/>
  <c r="H116" i="1"/>
  <c r="K113" i="1"/>
  <c r="H113" i="1"/>
  <c r="K140" i="1"/>
  <c r="H140" i="1"/>
  <c r="K102" i="1"/>
  <c r="H102" i="1"/>
  <c r="K24" i="1"/>
  <c r="H24" i="1"/>
  <c r="K117" i="1"/>
  <c r="H117" i="1"/>
  <c r="L118" i="1"/>
  <c r="K94" i="1"/>
  <c r="H94" i="1"/>
  <c r="K18" i="1"/>
  <c r="H18" i="1"/>
  <c r="K77" i="1"/>
  <c r="H77" i="1"/>
  <c r="K92" i="1"/>
  <c r="H92" i="1"/>
  <c r="H115" i="1"/>
  <c r="K115" i="1"/>
  <c r="K6" i="1"/>
  <c r="H6" i="1"/>
  <c r="K32" i="1"/>
  <c r="H32" i="1"/>
  <c r="K104" i="1"/>
  <c r="H104" i="1"/>
  <c r="K124" i="1"/>
  <c r="H124" i="1"/>
  <c r="K26" i="1"/>
  <c r="H26" i="1"/>
  <c r="L75" i="1"/>
  <c r="K35" i="1"/>
  <c r="H35" i="1"/>
  <c r="K100" i="1"/>
  <c r="H100" i="1"/>
  <c r="L8" i="1"/>
  <c r="K10" i="1"/>
  <c r="H10" i="1"/>
  <c r="H53" i="1"/>
  <c r="K53" i="1"/>
  <c r="L53" i="1" s="1"/>
  <c r="H64" i="1"/>
  <c r="K64" i="1"/>
  <c r="K103" i="1"/>
  <c r="H103" i="1"/>
  <c r="H15" i="1"/>
  <c r="K15" i="1"/>
  <c r="K107" i="1"/>
  <c r="H107" i="1"/>
  <c r="H28" i="1"/>
  <c r="L28" i="1" s="1"/>
  <c r="H99" i="1"/>
  <c r="L99" i="1" s="1"/>
  <c r="H49" i="1"/>
  <c r="L49" i="1" s="1"/>
  <c r="H125" i="1"/>
  <c r="L125" i="1" s="1"/>
  <c r="H131" i="1"/>
  <c r="L131" i="1" s="1"/>
  <c r="H105" i="1"/>
  <c r="L105" i="1" s="1"/>
  <c r="H8" i="1"/>
  <c r="H89" i="1"/>
  <c r="L89" i="1" s="1"/>
  <c r="H71" i="1"/>
  <c r="L71" i="1" s="1"/>
  <c r="H27" i="1"/>
  <c r="L27" i="1" s="1"/>
  <c r="D152" i="1"/>
  <c r="H43" i="1"/>
  <c r="L43" i="1" s="1"/>
  <c r="H66" i="1"/>
  <c r="L66" i="1" s="1"/>
  <c r="K112" i="1"/>
  <c r="L15" i="1" l="1"/>
  <c r="L48" i="1"/>
  <c r="L148" i="1"/>
  <c r="L141" i="1"/>
  <c r="L150" i="1"/>
  <c r="L137" i="1"/>
  <c r="L132" i="1"/>
  <c r="L63" i="1"/>
  <c r="L93" i="1"/>
  <c r="L34" i="1"/>
  <c r="L86" i="1"/>
  <c r="L126" i="1"/>
  <c r="L106" i="1"/>
  <c r="L107" i="1"/>
  <c r="L146" i="1"/>
  <c r="L6" i="1"/>
  <c r="L64" i="1"/>
  <c r="L115" i="1"/>
  <c r="L38" i="1"/>
  <c r="L22" i="1"/>
  <c r="H152" i="1"/>
  <c r="L78" i="1"/>
  <c r="L104" i="1"/>
  <c r="L103" i="1"/>
  <c r="L108" i="1"/>
  <c r="L70" i="1"/>
  <c r="L33" i="1"/>
  <c r="L120" i="1"/>
  <c r="L91" i="1"/>
  <c r="L44" i="1"/>
  <c r="L31" i="1"/>
  <c r="L88" i="1"/>
  <c r="L25" i="1"/>
  <c r="L143" i="1"/>
  <c r="L39" i="1"/>
  <c r="L13" i="1"/>
  <c r="L110" i="1"/>
  <c r="L124" i="1"/>
  <c r="L102" i="1"/>
  <c r="L117" i="1"/>
  <c r="L56" i="1"/>
  <c r="L14" i="1"/>
  <c r="L17" i="1"/>
  <c r="L55" i="1"/>
  <c r="L92" i="1"/>
  <c r="L42" i="1"/>
  <c r="L57" i="1"/>
  <c r="L36" i="1"/>
  <c r="L16" i="1"/>
  <c r="L94" i="1"/>
  <c r="L35" i="1"/>
  <c r="L50" i="1"/>
  <c r="L76" i="1"/>
  <c r="L101" i="1"/>
  <c r="L144" i="1"/>
  <c r="L114" i="1"/>
  <c r="L7" i="1"/>
  <c r="L129" i="1"/>
  <c r="L84" i="1"/>
  <c r="K152" i="1"/>
  <c r="L112" i="1"/>
  <c r="L61" i="1"/>
  <c r="L51" i="1"/>
  <c r="L29" i="1"/>
  <c r="L52" i="1"/>
  <c r="L136" i="1"/>
  <c r="L23" i="1"/>
  <c r="L11" i="1"/>
  <c r="L77" i="1"/>
  <c r="L72" i="1"/>
  <c r="L60" i="1"/>
  <c r="L109" i="1"/>
  <c r="L97" i="1"/>
  <c r="L81" i="1"/>
  <c r="L74" i="1"/>
  <c r="L67" i="1"/>
  <c r="L12" i="1"/>
  <c r="L100" i="1"/>
  <c r="L113" i="1"/>
  <c r="L116" i="1"/>
  <c r="L149" i="1"/>
  <c r="L130" i="1"/>
  <c r="L121" i="1"/>
  <c r="L127" i="1"/>
  <c r="L80" i="1"/>
  <c r="L24" i="1"/>
  <c r="L41" i="1"/>
  <c r="L5" i="1"/>
  <c r="L9" i="1"/>
  <c r="L138" i="1"/>
  <c r="L20" i="1"/>
  <c r="L45" i="1"/>
  <c r="L135" i="1"/>
  <c r="L62" i="1"/>
  <c r="L65" i="1"/>
  <c r="L26" i="1"/>
  <c r="L40" i="1"/>
  <c r="L47" i="1"/>
  <c r="L87" i="1"/>
  <c r="L21" i="1"/>
  <c r="L10" i="1"/>
  <c r="L18" i="1"/>
  <c r="L79" i="1"/>
  <c r="L59" i="1"/>
  <c r="L54" i="1"/>
  <c r="L123" i="1"/>
  <c r="L98" i="1"/>
  <c r="L145" i="1"/>
  <c r="L139" i="1"/>
  <c r="L111" i="1"/>
  <c r="L90" i="1"/>
  <c r="L58" i="1"/>
  <c r="L96" i="1"/>
  <c r="L134" i="1"/>
  <c r="L85" i="1"/>
  <c r="L19" i="1"/>
  <c r="L133" i="1"/>
  <c r="L30" i="1"/>
  <c r="L32" i="1"/>
  <c r="L140" i="1"/>
  <c r="L128" i="1"/>
  <c r="L82" i="1"/>
  <c r="L83" i="1"/>
  <c r="L37" i="1"/>
  <c r="L69" i="1"/>
  <c r="L119" i="1"/>
  <c r="L152" i="1" l="1"/>
</calcChain>
</file>

<file path=xl/sharedStrings.xml><?xml version="1.0" encoding="utf-8"?>
<sst xmlns="http://schemas.openxmlformats.org/spreadsheetml/2006/main" count="161" uniqueCount="161">
  <si>
    <t>FY2026 Special Education State Aid Estimate</t>
  </si>
  <si>
    <t>District Name</t>
  </si>
  <si>
    <t>Dist No</t>
  </si>
  <si>
    <r>
      <t xml:space="preserve"> LEVEL 1
Fall 2024 SAFE + NonPublic ADM
</t>
    </r>
    <r>
      <rPr>
        <sz val="9"/>
        <rFont val="Calibri"/>
        <family val="2"/>
      </rPr>
      <t>(10.62% of 7,650.45)</t>
    </r>
  </si>
  <si>
    <t>FY2026
Need</t>
  </si>
  <si>
    <r>
      <t xml:space="preserve">Excess Fund Balance 
</t>
    </r>
    <r>
      <rPr>
        <sz val="8"/>
        <rFont val="Calibri"/>
        <family val="2"/>
      </rPr>
      <t>(based on FY2025)</t>
    </r>
  </si>
  <si>
    <t>1st Half Local Effort
2025 Values
($1.288 levy)</t>
  </si>
  <si>
    <t>2025 Effort Factor, 
1st Half</t>
  </si>
  <si>
    <t>1st Half Aid</t>
  </si>
  <si>
    <t>ESTIMATED 2nd Half Aid</t>
  </si>
  <si>
    <t>ESTIMATED FY2026 
SE State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</si>
  <si>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</si>
  <si>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</si>
  <si>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</si>
  <si>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</si>
  <si>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</si>
  <si>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</si>
  <si>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</si>
  <si>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</si>
  <si>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</si>
  <si>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</si>
  <si>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</si>
  <si>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</si>
  <si>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</si>
  <si>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</si>
  <si>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</si>
  <si>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</si>
  <si>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</si>
  <si>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</si>
  <si>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</si>
  <si>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</si>
  <si>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</si>
  <si>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</si>
  <si>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</si>
  <si>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</si>
  <si>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</si>
  <si>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</si>
  <si>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</si>
  <si>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</si>
  <si>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</si>
  <si>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</si>
  <si>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</si>
  <si>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</si>
  <si>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</si>
  <si>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</si>
  <si>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</si>
  <si>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</si>
  <si>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</si>
  <si>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</si>
  <si>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</si>
  <si>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</si>
  <si>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</si>
  <si>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</si>
  <si>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</si>
  <si>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</si>
  <si>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</si>
  <si>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</si>
  <si>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</si>
  <si>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</si>
  <si>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</si>
  <si>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</si>
  <si>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</si>
  <si>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</si>
  <si>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</si>
  <si>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</si>
  <si>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</si>
  <si>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</si>
  <si>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</si>
  <si>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</si>
  <si>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</si>
  <si>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</si>
  <si>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</si>
  <si>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</si>
  <si>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</si>
  <si>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</si>
  <si>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</si>
  <si>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</si>
  <si>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</si>
  <si>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</si>
  <si>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</si>
  <si>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</si>
  <si>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</si>
  <si>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</si>
  <si>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</si>
  <si>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</si>
  <si>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</si>
  <si>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</si>
  <si>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</si>
  <si>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</si>
  <si>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</si>
  <si>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</si>
  <si>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</si>
  <si>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</si>
  <si>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</si>
  <si>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</si>
  <si>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</si>
  <si>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</si>
  <si>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</si>
  <si>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</si>
  <si>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</si>
  <si>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</si>
  <si>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</si>
  <si>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</si>
  <si>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</si>
  <si>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</si>
  <si>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</si>
  <si>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</si>
  <si>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</si>
  <si>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</si>
  <si>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</si>
  <si>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</si>
  <si>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</si>
  <si>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</si>
  <si>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</si>
  <si>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</si>
  <si>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</si>
  <si>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</si>
  <si>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</si>
  <si>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</si>
  <si>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</si>
  <si>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</si>
  <si>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</si>
  <si>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</si>
  <si>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</si>
  <si>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</si>
  <si>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</si>
  <si>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</si>
  <si>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</si>
  <si>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</si>
  <si>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</si>
  <si>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</si>
  <si>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</si>
  <si>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</si>
  <si>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</si>
  <si>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</si>
  <si>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</si>
  <si>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</si>
  <si>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</si>
  <si>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</si>
  <si>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</si>
  <si>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</si>
  <si>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</si>
  <si>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</si>
  <si>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</si>
  <si>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</si>
  <si>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</si>
  <si>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</si>
  <si>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</si>
  <si>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</si>
  <si>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</si>
  <si>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</si>
  <si>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</si>
  <si>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</si>
  <si>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</si>
  <si>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</si>
  <si>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</si>
  <si>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</si>
  <si>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</si>
  <si>
    <t>as of 11/13/2025</t>
  </si>
  <si>
    <r>
      <rPr>
        <b/>
        <sz val="10"/>
        <rFont val="Calibri"/>
        <family val="2"/>
      </rPr>
      <t>ESTIMATED</t>
    </r>
    <r>
      <rPr>
        <sz val="10"/>
        <rFont val="Calibri"/>
        <family val="2"/>
      </rPr>
      <t xml:space="preserve"> 2026 Effort Factor, 
2nd Half</t>
    </r>
  </si>
  <si>
    <r>
      <rPr>
        <b/>
        <sz val="10"/>
        <rFont val="Calibri"/>
        <family val="2"/>
      </rPr>
      <t>PRELIIMINARY</t>
    </r>
    <r>
      <rPr>
        <sz val="10"/>
        <rFont val="Calibri"/>
        <family val="2"/>
      </rPr>
      <t xml:space="preserve"> 2nd Half Local Effort
2026 Values
($1.262 levy)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</si>
</sst>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4" x14ac:knownFonts="1">
    <font>
      <sz val="10"/>
      <name val="Arial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0"/>
      <color rgb="FFFF0000"/>
      <name val="Calibri"/>
      <family val="2"/>
    </font>
    <font>
      <sz val="9"/>
      <color rgb="FF00206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color theme="1" tint="0.249977111117893"/>
      <name val="Calibri"/>
      <family val="2"/>
    </font>
    <font>
      <sz val="10"/>
      <color theme="3" tint="-0.499984740745262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3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0" borderId="0" xfId="0" applyFont="1"/>
    <xf numFmtId="0" fontId="7" fillId="0" borderId="1" xfId="0" applyFont="1" applyBorder="1"/>
    <xf numFmtId="39" fontId="3" fillId="0" borderId="1" xfId="0" applyNumberFormat="1" applyFont="1" applyBorder="1"/>
    <xf numFmtId="5" fontId="3" fillId="0" borderId="1" xfId="0" applyNumberFormat="1" applyFont="1" applyBorder="1"/>
    <xf numFmtId="2" fontId="3" fillId="0" borderId="1" xfId="0" applyNumberFormat="1" applyFont="1" applyBorder="1"/>
    <xf numFmtId="5" fontId="3" fillId="0" borderId="0" xfId="0" applyNumberFormat="1" applyFont="1"/>
    <xf numFmtId="0" fontId="7" fillId="0" borderId="1" xfId="1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0" fontId="3" fillId="0" borderId="0" xfId="0" applyFont="1" applyAlignment="1">
      <alignment horizontal="centerContinuous"/>
    </xf>
    <xf numFmtId="38" fontId="3" fillId="0" borderId="0" xfId="0" applyNumberFormat="1" applyFont="1"/>
    <xf numFmtId="5" fontId="5" fillId="0" borderId="0" xfId="0" applyNumberFormat="1" applyFont="1"/>
  </cellXfs>
  <cellStyles count="2">
    <cellStyle name="Normal" xfId="0" builtinId="0"/>
    <cellStyle name="Normal_Sheet1_2002 FINAL STATE SPED RECALC 7-15-2003" xfId="1" xr:uid="{C64A1301-CF48-4BB6-B5C8-A8B1621668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230505</xdr:colOff>
      <xdr:row>0</xdr:row>
      <xdr:rowOff>30483</xdr:rowOff>
    </xdr:from>
    <xdr:to>
      <xdr:col>11</xdr:col>
      <xdr:colOff>619125</xdr:colOff>
      <xdr:row>2</xdr:row>
      <xdr:rowOff>57151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CD66EF04-EFB3-40EE-920D-075BB157C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1955" y="30483"/>
          <a:ext cx="1779270" cy="483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B53D-5FD0-4E75-96A5-0BD9B41FAC86}">
  <sheetPr>
    <pageSetUpPr fitToPage="1"/>
  </sheetPr>
  <dimension ref="A1:N153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7.5703125" defaultRowHeight="12.75" x14ac:dyDescent="0.2"/>
  <cols>
    <col min="1" max="1" width="24.7109375" style="20" customWidth="1"/>
    <col min="2" max="2" width="6" style="20" bestFit="1" customWidth="1"/>
    <col min="3" max="3" width="15.85546875" style="3" bestFit="1" customWidth="1"/>
    <col min="4" max="4" width="12.42578125" style="21" bestFit="1" customWidth="1"/>
    <col min="5" max="5" width="13.42578125" style="22" customWidth="1"/>
    <col min="6" max="6" width="11.42578125" style="3" bestFit="1" customWidth="1"/>
    <col min="7" max="7" width="7" style="3" bestFit="1" customWidth="1"/>
    <col min="8" max="8" width="11.42578125" style="3" bestFit="1" customWidth="1"/>
    <col min="9" max="9" width="11.85546875" style="3" bestFit="1" customWidth="1"/>
    <col min="10" max="10" width="9.42578125" style="6" customWidth="1"/>
    <col min="11" max="12" width="11.42578125" style="6" bestFit="1" customWidth="1"/>
    <col min="13" max="13" width="7.5703125" style="12"/>
    <col min="14" max="14" width="8" style="12" bestFit="1" customWidth="1"/>
    <col min="15" max="16384" width="7.5703125" style="12"/>
  </cols>
  <sheetData>
    <row r="1" spans="1:12" s="2" customFormat="1" ht="23.25" customHeight="1" x14ac:dyDescent="0.3">
      <c r="A1" s="1" t="s">
        <v>0</v>
      </c>
      <c r="C1" s="3"/>
      <c r="D1" s="4"/>
      <c r="E1" s="4"/>
      <c r="F1" s="5"/>
      <c r="G1" s="5"/>
      <c r="H1" s="4"/>
      <c r="I1" s="4"/>
      <c r="J1" s="6"/>
      <c r="K1" s="6"/>
      <c r="L1" s="6"/>
    </row>
    <row r="2" spans="1:12" s="2" customFormat="1" x14ac:dyDescent="0.2">
      <c r="A2" s="7" t="s">
        <v>158</v>
      </c>
      <c r="C2" s="3"/>
      <c r="D2" s="3"/>
      <c r="E2" s="3"/>
      <c r="H2" s="3"/>
      <c r="I2" s="3"/>
      <c r="J2" s="6"/>
      <c r="K2" s="6"/>
      <c r="L2" s="6"/>
    </row>
    <row r="3" spans="1:12" s="2" customFormat="1" ht="6" customHeight="1" x14ac:dyDescent="0.2">
      <c r="C3" s="3"/>
      <c r="D3" s="3"/>
      <c r="E3" s="3"/>
      <c r="H3" s="3"/>
      <c r="I3" s="3"/>
      <c r="J3" s="6"/>
      <c r="K3" s="6"/>
      <c r="L3" s="6"/>
    </row>
    <row r="4" spans="1:12" ht="65.25" customHeight="1" x14ac:dyDescent="0.2">
      <c r="A4" s="8" t="s">
        <v>1</v>
      </c>
      <c r="B4" s="8" t="s">
        <v>2</v>
      </c>
      <c r="C4" s="9" t="s">
        <v>3</v>
      </c>
      <c r="D4" s="10" t="s">
        <v>4</v>
      </c>
      <c r="E4" s="9" t="s">
        <v>5</v>
      </c>
      <c r="F4" s="11" t="s">
        <v>6</v>
      </c>
      <c r="G4" s="9" t="s">
        <v>7</v>
      </c>
      <c r="H4" s="10" t="s">
        <v>8</v>
      </c>
      <c r="I4" s="9" t="s">
        <v>160</v>
      </c>
      <c r="J4" s="9" t="s">
        <v>159</v>
      </c>
      <c r="K4" s="10" t="s">
        <v>9</v>
      </c>
      <c r="L4" s="10" t="s">
        <v>10</v>
      </c>
    </row>
    <row r="5" spans="1:12" s="3" customFormat="1" x14ac:dyDescent="0.2">
      <c r="A5" s="13" t="s">
        <v>24</v>
      </c>
      <c r="B5" s="13">
        <v>6001</v>
      </c>
      <c r="C5" s="14">
        <v>5288.2</v>
      </c>
      <c r="D5" s="15">
        <v>12299462.659078002</v>
      </c>
      <c r="E5" s="15">
        <v>0</v>
      </c>
      <c r="F5" s="15">
        <v>2225583</v>
      </c>
      <c r="G5" s="16">
        <v>1</v>
      </c>
      <c r="H5" s="15">
        <f t="shared" ref="H5:H36" si="0">IF((((0.5*D5-F5)*G5)-(E5*0.5))&lt;0,0,ROUND((((0.5*D5-F5)*G5)-(E5*0.5)),0))</f>
        <v>3924148</v>
      </c>
      <c r="I5" s="15">
        <v>2275346</v>
      </c>
      <c r="J5" s="16">
        <v>1</v>
      </c>
      <c r="K5" s="15">
        <f t="shared" ref="K5:K36" si="1">IF((((0.5*D5-I5)*J5)-(E5*0.5))&lt;0,0,ROUND((((0.5*D5-I5)*J5)-(E5*0.5)),0))</f>
        <v>3874385</v>
      </c>
      <c r="L5" s="15">
        <f t="shared" ref="L5:L36" si="2">K5+H5</f>
        <v>7798533</v>
      </c>
    </row>
    <row r="6" spans="1:12" s="3" customFormat="1" x14ac:dyDescent="0.2">
      <c r="A6" s="18" t="s">
        <v>140</v>
      </c>
      <c r="B6" s="13">
        <v>58003</v>
      </c>
      <c r="C6" s="14">
        <v>244</v>
      </c>
      <c r="D6" s="15">
        <v>321671.37076000008</v>
      </c>
      <c r="E6" s="15">
        <v>1180005.9125000001</v>
      </c>
      <c r="F6" s="15">
        <v>796308</v>
      </c>
      <c r="G6" s="16">
        <v>0.39</v>
      </c>
      <c r="H6" s="15">
        <f t="shared" si="0"/>
        <v>0</v>
      </c>
      <c r="I6" s="15">
        <v>864327</v>
      </c>
      <c r="J6" s="16">
        <v>0.39</v>
      </c>
      <c r="K6" s="15">
        <f t="shared" si="1"/>
        <v>0</v>
      </c>
      <c r="L6" s="15">
        <f t="shared" si="2"/>
        <v>0</v>
      </c>
    </row>
    <row r="7" spans="1:12" s="3" customFormat="1" x14ac:dyDescent="0.2">
      <c r="A7" s="13" t="s">
        <v>147</v>
      </c>
      <c r="B7" s="13">
        <v>61001</v>
      </c>
      <c r="C7" s="14">
        <v>364</v>
      </c>
      <c r="D7" s="15">
        <v>643318.98556000006</v>
      </c>
      <c r="E7" s="15">
        <v>0</v>
      </c>
      <c r="F7" s="15">
        <v>321328</v>
      </c>
      <c r="G7" s="16">
        <v>1</v>
      </c>
      <c r="H7" s="15">
        <f t="shared" si="0"/>
        <v>331</v>
      </c>
      <c r="I7" s="15">
        <v>328756</v>
      </c>
      <c r="J7" s="16">
        <v>1</v>
      </c>
      <c r="K7" s="15">
        <f t="shared" si="1"/>
        <v>0</v>
      </c>
      <c r="L7" s="15">
        <f t="shared" si="2"/>
        <v>331</v>
      </c>
    </row>
    <row r="8" spans="1:12" s="3" customFormat="1" x14ac:dyDescent="0.2">
      <c r="A8" s="13" t="s">
        <v>33</v>
      </c>
      <c r="B8" s="13">
        <v>11001</v>
      </c>
      <c r="C8" s="14">
        <v>304</v>
      </c>
      <c r="D8" s="15">
        <v>365606.59816000005</v>
      </c>
      <c r="E8" s="15">
        <v>549734.13500000001</v>
      </c>
      <c r="F8" s="15">
        <v>209620</v>
      </c>
      <c r="G8" s="16">
        <v>1</v>
      </c>
      <c r="H8" s="15">
        <f t="shared" si="0"/>
        <v>0</v>
      </c>
      <c r="I8" s="15">
        <v>219644</v>
      </c>
      <c r="J8" s="16">
        <v>1</v>
      </c>
      <c r="K8" s="15">
        <f t="shared" si="1"/>
        <v>0</v>
      </c>
      <c r="L8" s="15">
        <f t="shared" si="2"/>
        <v>0</v>
      </c>
    </row>
    <row r="9" spans="1:12" s="3" customFormat="1" x14ac:dyDescent="0.2">
      <c r="A9" s="13" t="s">
        <v>87</v>
      </c>
      <c r="B9" s="13">
        <v>38001</v>
      </c>
      <c r="C9" s="14">
        <v>306</v>
      </c>
      <c r="D9" s="15">
        <v>590736.89373999997</v>
      </c>
      <c r="E9" s="15">
        <v>1333599.3425</v>
      </c>
      <c r="F9" s="15">
        <v>332868</v>
      </c>
      <c r="G9" s="16">
        <v>1</v>
      </c>
      <c r="H9" s="15">
        <f t="shared" si="0"/>
        <v>0</v>
      </c>
      <c r="I9" s="15">
        <v>336038</v>
      </c>
      <c r="J9" s="16">
        <v>1</v>
      </c>
      <c r="K9" s="15">
        <f t="shared" si="1"/>
        <v>0</v>
      </c>
      <c r="L9" s="15">
        <f t="shared" si="2"/>
        <v>0</v>
      </c>
    </row>
    <row r="10" spans="1:12" s="3" customFormat="1" x14ac:dyDescent="0.2">
      <c r="A10" s="13" t="s">
        <v>57</v>
      </c>
      <c r="B10" s="13">
        <v>21001</v>
      </c>
      <c r="C10" s="14">
        <v>229.95</v>
      </c>
      <c r="D10" s="15">
        <v>316998.30781049997</v>
      </c>
      <c r="E10" s="15">
        <v>0</v>
      </c>
      <c r="F10" s="15">
        <v>151245</v>
      </c>
      <c r="G10" s="16">
        <v>1</v>
      </c>
      <c r="H10" s="15">
        <f t="shared" si="0"/>
        <v>7254</v>
      </c>
      <c r="I10" s="15">
        <v>158870</v>
      </c>
      <c r="J10" s="16">
        <v>1</v>
      </c>
      <c r="K10" s="15">
        <f t="shared" si="1"/>
        <v>0</v>
      </c>
      <c r="L10" s="15">
        <f t="shared" si="2"/>
        <v>7254</v>
      </c>
    </row>
    <row r="11" spans="1:12" s="3" customFormat="1" x14ac:dyDescent="0.2">
      <c r="A11" s="13" t="s">
        <v>17</v>
      </c>
      <c r="B11" s="13">
        <v>4001</v>
      </c>
      <c r="C11" s="14">
        <v>232</v>
      </c>
      <c r="D11" s="15">
        <v>494233.40727999993</v>
      </c>
      <c r="E11" s="15">
        <v>0</v>
      </c>
      <c r="F11" s="15">
        <v>168611</v>
      </c>
      <c r="G11" s="16">
        <v>1</v>
      </c>
      <c r="H11" s="15">
        <f t="shared" si="0"/>
        <v>78506</v>
      </c>
      <c r="I11" s="15">
        <v>190285</v>
      </c>
      <c r="J11" s="16">
        <v>1</v>
      </c>
      <c r="K11" s="15">
        <f t="shared" si="1"/>
        <v>56832</v>
      </c>
      <c r="L11" s="15">
        <f t="shared" si="2"/>
        <v>135338</v>
      </c>
    </row>
    <row r="12" spans="1:12" s="3" customFormat="1" x14ac:dyDescent="0.2">
      <c r="A12" s="13" t="s">
        <v>111</v>
      </c>
      <c r="B12" s="13">
        <v>49001</v>
      </c>
      <c r="C12" s="14">
        <v>571</v>
      </c>
      <c r="D12" s="15">
        <v>651035.81809000007</v>
      </c>
      <c r="E12" s="15">
        <v>0</v>
      </c>
      <c r="F12" s="15">
        <v>234782</v>
      </c>
      <c r="G12" s="16">
        <v>1</v>
      </c>
      <c r="H12" s="15">
        <f t="shared" si="0"/>
        <v>90736</v>
      </c>
      <c r="I12" s="15">
        <v>240533</v>
      </c>
      <c r="J12" s="16">
        <v>1</v>
      </c>
      <c r="K12" s="15">
        <f t="shared" si="1"/>
        <v>84985</v>
      </c>
      <c r="L12" s="15">
        <f t="shared" si="2"/>
        <v>175721</v>
      </c>
    </row>
    <row r="13" spans="1:12" s="3" customFormat="1" x14ac:dyDescent="0.2">
      <c r="A13" s="13" t="s">
        <v>30</v>
      </c>
      <c r="B13" s="13">
        <v>9001</v>
      </c>
      <c r="C13" s="14">
        <v>1415.75</v>
      </c>
      <c r="D13" s="15">
        <v>2235201.7311924999</v>
      </c>
      <c r="E13" s="15">
        <v>0</v>
      </c>
      <c r="F13" s="15">
        <v>613534</v>
      </c>
      <c r="G13" s="16">
        <v>1</v>
      </c>
      <c r="H13" s="15">
        <f t="shared" si="0"/>
        <v>504067</v>
      </c>
      <c r="I13" s="15">
        <v>644542</v>
      </c>
      <c r="J13" s="16">
        <v>1</v>
      </c>
      <c r="K13" s="15">
        <f t="shared" si="1"/>
        <v>473059</v>
      </c>
      <c r="L13" s="15">
        <f t="shared" si="2"/>
        <v>977126</v>
      </c>
    </row>
    <row r="14" spans="1:12" s="3" customFormat="1" x14ac:dyDescent="0.2">
      <c r="A14" s="13" t="s">
        <v>16</v>
      </c>
      <c r="B14" s="13">
        <v>3001</v>
      </c>
      <c r="C14" s="14">
        <v>465</v>
      </c>
      <c r="D14" s="15">
        <v>858903.71235000005</v>
      </c>
      <c r="E14" s="15">
        <v>0</v>
      </c>
      <c r="F14" s="15">
        <v>188412</v>
      </c>
      <c r="G14" s="16">
        <v>1</v>
      </c>
      <c r="H14" s="15">
        <f t="shared" si="0"/>
        <v>241040</v>
      </c>
      <c r="I14" s="15">
        <v>205154</v>
      </c>
      <c r="J14" s="16">
        <v>1</v>
      </c>
      <c r="K14" s="15">
        <f t="shared" si="1"/>
        <v>224298</v>
      </c>
      <c r="L14" s="15">
        <f t="shared" si="2"/>
        <v>465338</v>
      </c>
    </row>
    <row r="15" spans="1:12" s="3" customFormat="1" x14ac:dyDescent="0.2">
      <c r="A15" s="13" t="s">
        <v>148</v>
      </c>
      <c r="B15" s="13">
        <v>61002</v>
      </c>
      <c r="C15" s="14">
        <v>713.40000000000009</v>
      </c>
      <c r="D15" s="15">
        <v>1209773.2853860001</v>
      </c>
      <c r="E15" s="15">
        <v>0</v>
      </c>
      <c r="F15" s="15">
        <v>477668</v>
      </c>
      <c r="G15" s="16">
        <v>1</v>
      </c>
      <c r="H15" s="15">
        <f t="shared" si="0"/>
        <v>127219</v>
      </c>
      <c r="I15" s="15">
        <v>495965</v>
      </c>
      <c r="J15" s="16">
        <v>1</v>
      </c>
      <c r="K15" s="15">
        <f t="shared" si="1"/>
        <v>108922</v>
      </c>
      <c r="L15" s="15">
        <f t="shared" si="2"/>
        <v>236141</v>
      </c>
    </row>
    <row r="16" spans="1:12" s="3" customFormat="1" x14ac:dyDescent="0.2">
      <c r="A16" s="13" t="s">
        <v>125</v>
      </c>
      <c r="B16" s="13">
        <v>52001</v>
      </c>
      <c r="C16" s="14">
        <v>190</v>
      </c>
      <c r="D16" s="15">
        <v>154370.7801</v>
      </c>
      <c r="E16" s="15">
        <v>216390.15999999997</v>
      </c>
      <c r="F16" s="15">
        <v>207365</v>
      </c>
      <c r="G16" s="16">
        <v>0.36</v>
      </c>
      <c r="H16" s="15">
        <f t="shared" si="0"/>
        <v>0</v>
      </c>
      <c r="I16" s="15">
        <v>206119</v>
      </c>
      <c r="J16" s="16">
        <v>0.36</v>
      </c>
      <c r="K16" s="15">
        <f t="shared" si="1"/>
        <v>0</v>
      </c>
      <c r="L16" s="15">
        <f t="shared" si="2"/>
        <v>0</v>
      </c>
    </row>
    <row r="17" spans="1:12" s="3" customFormat="1" x14ac:dyDescent="0.2">
      <c r="A17" s="13" t="s">
        <v>18</v>
      </c>
      <c r="B17" s="13">
        <v>4002</v>
      </c>
      <c r="C17" s="14">
        <v>588.34999999999991</v>
      </c>
      <c r="D17" s="15">
        <v>817147.0477465</v>
      </c>
      <c r="E17" s="15">
        <v>612734.90749999997</v>
      </c>
      <c r="F17" s="15">
        <v>393700</v>
      </c>
      <c r="G17" s="16">
        <v>1</v>
      </c>
      <c r="H17" s="15">
        <f t="shared" si="0"/>
        <v>0</v>
      </c>
      <c r="I17" s="15">
        <v>440166</v>
      </c>
      <c r="J17" s="16">
        <v>1</v>
      </c>
      <c r="K17" s="15">
        <f t="shared" si="1"/>
        <v>0</v>
      </c>
      <c r="L17" s="15">
        <f t="shared" si="2"/>
        <v>0</v>
      </c>
    </row>
    <row r="18" spans="1:12" s="3" customFormat="1" x14ac:dyDescent="0.2">
      <c r="A18" s="13" t="s">
        <v>59</v>
      </c>
      <c r="B18" s="13">
        <v>22001</v>
      </c>
      <c r="C18" s="14">
        <v>84.13</v>
      </c>
      <c r="D18" s="15">
        <v>104461.5364727</v>
      </c>
      <c r="E18" s="15">
        <v>149947.20000000001</v>
      </c>
      <c r="F18" s="15">
        <v>177564</v>
      </c>
      <c r="G18" s="16">
        <v>0.35</v>
      </c>
      <c r="H18" s="15">
        <f t="shared" si="0"/>
        <v>0</v>
      </c>
      <c r="I18" s="15">
        <v>192569</v>
      </c>
      <c r="J18" s="16">
        <v>0.35</v>
      </c>
      <c r="K18" s="15">
        <f t="shared" si="1"/>
        <v>0</v>
      </c>
      <c r="L18" s="15">
        <f t="shared" si="2"/>
        <v>0</v>
      </c>
    </row>
    <row r="19" spans="1:12" s="3" customFormat="1" x14ac:dyDescent="0.2">
      <c r="A19" s="13" t="s">
        <v>112</v>
      </c>
      <c r="B19" s="13">
        <v>49002</v>
      </c>
      <c r="C19" s="14">
        <v>5412.28</v>
      </c>
      <c r="D19" s="15">
        <v>9223519.7432611994</v>
      </c>
      <c r="E19" s="15">
        <v>0</v>
      </c>
      <c r="F19" s="15">
        <v>2604721</v>
      </c>
      <c r="G19" s="16">
        <v>1</v>
      </c>
      <c r="H19" s="15">
        <f t="shared" si="0"/>
        <v>2007039</v>
      </c>
      <c r="I19" s="15">
        <v>2731953</v>
      </c>
      <c r="J19" s="16">
        <v>1</v>
      </c>
      <c r="K19" s="15">
        <f t="shared" si="1"/>
        <v>1879807</v>
      </c>
      <c r="L19" s="15">
        <f t="shared" si="2"/>
        <v>3886846</v>
      </c>
    </row>
    <row r="20" spans="1:12" s="3" customFormat="1" x14ac:dyDescent="0.2">
      <c r="A20" s="13" t="s">
        <v>76</v>
      </c>
      <c r="B20" s="13">
        <v>30003</v>
      </c>
      <c r="C20" s="14">
        <v>353</v>
      </c>
      <c r="D20" s="15">
        <v>689310.86986999994</v>
      </c>
      <c r="E20" s="15">
        <v>0</v>
      </c>
      <c r="F20" s="15">
        <v>282226</v>
      </c>
      <c r="G20" s="16">
        <v>1</v>
      </c>
      <c r="H20" s="15">
        <f t="shared" si="0"/>
        <v>62429</v>
      </c>
      <c r="I20" s="15">
        <v>299459</v>
      </c>
      <c r="J20" s="16">
        <v>1</v>
      </c>
      <c r="K20" s="15">
        <f t="shared" si="1"/>
        <v>45196</v>
      </c>
      <c r="L20" s="15">
        <f t="shared" si="2"/>
        <v>107625</v>
      </c>
    </row>
    <row r="21" spans="1:12" s="3" customFormat="1" x14ac:dyDescent="0.2">
      <c r="A21" s="18" t="s">
        <v>105</v>
      </c>
      <c r="B21" s="13">
        <v>45004</v>
      </c>
      <c r="C21" s="14">
        <v>507</v>
      </c>
      <c r="D21" s="15">
        <v>664887.23953000002</v>
      </c>
      <c r="E21" s="15">
        <v>0</v>
      </c>
      <c r="F21" s="15">
        <v>637797</v>
      </c>
      <c r="G21" s="16">
        <v>0.59</v>
      </c>
      <c r="H21" s="15">
        <f t="shared" si="0"/>
        <v>0</v>
      </c>
      <c r="I21" s="15">
        <v>672940</v>
      </c>
      <c r="J21" s="16">
        <v>0.59</v>
      </c>
      <c r="K21" s="15">
        <f t="shared" si="1"/>
        <v>0</v>
      </c>
      <c r="L21" s="15">
        <f t="shared" si="2"/>
        <v>0</v>
      </c>
    </row>
    <row r="22" spans="1:12" s="3" customFormat="1" x14ac:dyDescent="0.2">
      <c r="A22" s="13" t="s">
        <v>20</v>
      </c>
      <c r="B22" s="13">
        <v>5001</v>
      </c>
      <c r="C22" s="14">
        <v>3894.16</v>
      </c>
      <c r="D22" s="15">
        <v>7792001.5307064001</v>
      </c>
      <c r="E22" s="15">
        <v>0</v>
      </c>
      <c r="F22" s="15">
        <v>1615677</v>
      </c>
      <c r="G22" s="16">
        <v>1</v>
      </c>
      <c r="H22" s="15">
        <f t="shared" si="0"/>
        <v>2280324</v>
      </c>
      <c r="I22" s="15">
        <v>1652067</v>
      </c>
      <c r="J22" s="16">
        <v>1</v>
      </c>
      <c r="K22" s="15">
        <f t="shared" si="1"/>
        <v>2243934</v>
      </c>
      <c r="L22" s="15">
        <f t="shared" si="2"/>
        <v>4524258</v>
      </c>
    </row>
    <row r="23" spans="1:12" s="3" customFormat="1" x14ac:dyDescent="0.2">
      <c r="A23" s="13" t="s">
        <v>67</v>
      </c>
      <c r="B23" s="13">
        <v>26002</v>
      </c>
      <c r="C23" s="14">
        <v>230</v>
      </c>
      <c r="D23" s="15">
        <v>311590.66170000006</v>
      </c>
      <c r="E23" s="15">
        <v>38961.050000000017</v>
      </c>
      <c r="F23" s="15">
        <v>152694</v>
      </c>
      <c r="G23" s="16">
        <v>1</v>
      </c>
      <c r="H23" s="15">
        <f t="shared" si="0"/>
        <v>0</v>
      </c>
      <c r="I23" s="15">
        <v>161003</v>
      </c>
      <c r="J23" s="16">
        <v>1</v>
      </c>
      <c r="K23" s="15">
        <f t="shared" si="1"/>
        <v>0</v>
      </c>
      <c r="L23" s="15">
        <f t="shared" si="2"/>
        <v>0</v>
      </c>
    </row>
    <row r="24" spans="1:12" s="3" customFormat="1" x14ac:dyDescent="0.2">
      <c r="A24" s="13" t="s">
        <v>100</v>
      </c>
      <c r="B24" s="13">
        <v>43001</v>
      </c>
      <c r="C24" s="14">
        <v>305.29000000000002</v>
      </c>
      <c r="D24" s="15">
        <v>702275.18450909993</v>
      </c>
      <c r="E24" s="15">
        <v>0</v>
      </c>
      <c r="F24" s="15">
        <v>169754</v>
      </c>
      <c r="G24" s="16">
        <v>1</v>
      </c>
      <c r="H24" s="15">
        <f t="shared" si="0"/>
        <v>181384</v>
      </c>
      <c r="I24" s="15">
        <v>198241</v>
      </c>
      <c r="J24" s="16">
        <v>1</v>
      </c>
      <c r="K24" s="15">
        <f t="shared" si="1"/>
        <v>152897</v>
      </c>
      <c r="L24" s="15">
        <f t="shared" si="2"/>
        <v>334281</v>
      </c>
    </row>
    <row r="25" spans="1:12" s="3" customFormat="1" x14ac:dyDescent="0.2">
      <c r="A25" s="13" t="s">
        <v>95</v>
      </c>
      <c r="B25" s="13">
        <v>41001</v>
      </c>
      <c r="C25" s="14">
        <v>975.9</v>
      </c>
      <c r="D25" s="15">
        <v>1558592.1252609997</v>
      </c>
      <c r="E25" s="15">
        <v>0</v>
      </c>
      <c r="F25" s="15">
        <v>700928</v>
      </c>
      <c r="G25" s="16">
        <v>1</v>
      </c>
      <c r="H25" s="15">
        <f t="shared" si="0"/>
        <v>78368</v>
      </c>
      <c r="I25" s="15">
        <v>710796</v>
      </c>
      <c r="J25" s="16">
        <v>1</v>
      </c>
      <c r="K25" s="15">
        <f t="shared" si="1"/>
        <v>68500</v>
      </c>
      <c r="L25" s="15">
        <f t="shared" si="2"/>
        <v>146868</v>
      </c>
    </row>
    <row r="26" spans="1:12" s="3" customFormat="1" x14ac:dyDescent="0.2">
      <c r="A26" s="13" t="s">
        <v>71</v>
      </c>
      <c r="B26" s="13">
        <v>28001</v>
      </c>
      <c r="C26" s="14">
        <v>370</v>
      </c>
      <c r="D26" s="15">
        <v>622842.90229999996</v>
      </c>
      <c r="E26" s="15">
        <v>0</v>
      </c>
      <c r="F26" s="15">
        <v>210289</v>
      </c>
      <c r="G26" s="16">
        <v>1</v>
      </c>
      <c r="H26" s="15">
        <f t="shared" si="0"/>
        <v>101132</v>
      </c>
      <c r="I26" s="15">
        <v>219664</v>
      </c>
      <c r="J26" s="16">
        <v>1</v>
      </c>
      <c r="K26" s="15">
        <f t="shared" si="1"/>
        <v>91757</v>
      </c>
      <c r="L26" s="15">
        <f t="shared" si="2"/>
        <v>192889</v>
      </c>
    </row>
    <row r="27" spans="1:12" s="3" customFormat="1" x14ac:dyDescent="0.2">
      <c r="A27" s="13" t="s">
        <v>143</v>
      </c>
      <c r="B27" s="13">
        <v>60001</v>
      </c>
      <c r="C27" s="14">
        <v>279</v>
      </c>
      <c r="D27" s="15">
        <v>332054.20340999996</v>
      </c>
      <c r="E27" s="15">
        <v>242460.43999999997</v>
      </c>
      <c r="F27" s="15">
        <v>226008</v>
      </c>
      <c r="G27" s="16">
        <v>1</v>
      </c>
      <c r="H27" s="15">
        <f t="shared" si="0"/>
        <v>0</v>
      </c>
      <c r="I27" s="15">
        <v>236145</v>
      </c>
      <c r="J27" s="16">
        <v>1</v>
      </c>
      <c r="K27" s="15">
        <f t="shared" si="1"/>
        <v>0</v>
      </c>
      <c r="L27" s="15">
        <f t="shared" si="2"/>
        <v>0</v>
      </c>
    </row>
    <row r="28" spans="1:12" s="3" customFormat="1" x14ac:dyDescent="0.2">
      <c r="A28" s="13" t="s">
        <v>28</v>
      </c>
      <c r="B28" s="13">
        <v>7001</v>
      </c>
      <c r="C28" s="14">
        <v>1038.3400000000001</v>
      </c>
      <c r="D28" s="15">
        <v>1841443.9284685999</v>
      </c>
      <c r="E28" s="15">
        <v>0</v>
      </c>
      <c r="F28" s="15">
        <v>555706</v>
      </c>
      <c r="G28" s="16">
        <v>0.87</v>
      </c>
      <c r="H28" s="15">
        <f t="shared" si="0"/>
        <v>317564</v>
      </c>
      <c r="I28" s="15">
        <v>589411</v>
      </c>
      <c r="J28" s="16">
        <v>0.87</v>
      </c>
      <c r="K28" s="15">
        <f t="shared" si="1"/>
        <v>288241</v>
      </c>
      <c r="L28" s="15">
        <f t="shared" si="2"/>
        <v>605805</v>
      </c>
    </row>
    <row r="29" spans="1:12" s="3" customFormat="1" x14ac:dyDescent="0.2">
      <c r="A29" s="13" t="s">
        <v>90</v>
      </c>
      <c r="B29" s="13">
        <v>39001</v>
      </c>
      <c r="C29" s="14">
        <v>562</v>
      </c>
      <c r="D29" s="15">
        <v>647078.94798000006</v>
      </c>
      <c r="E29" s="15">
        <v>898776.25249999994</v>
      </c>
      <c r="F29" s="15">
        <v>349056</v>
      </c>
      <c r="G29" s="16">
        <v>1</v>
      </c>
      <c r="H29" s="15">
        <f t="shared" si="0"/>
        <v>0</v>
      </c>
      <c r="I29" s="15">
        <v>347300</v>
      </c>
      <c r="J29" s="16">
        <v>1</v>
      </c>
      <c r="K29" s="15">
        <f t="shared" si="1"/>
        <v>0</v>
      </c>
      <c r="L29" s="15">
        <f t="shared" si="2"/>
        <v>0</v>
      </c>
    </row>
    <row r="30" spans="1:12" s="3" customFormat="1" x14ac:dyDescent="0.2">
      <c r="A30" s="13" t="s">
        <v>36</v>
      </c>
      <c r="B30" s="13">
        <v>12002</v>
      </c>
      <c r="C30" s="14">
        <v>497</v>
      </c>
      <c r="D30" s="15">
        <v>746851.65162999998</v>
      </c>
      <c r="E30" s="15">
        <v>1084554.5900000001</v>
      </c>
      <c r="F30" s="15">
        <v>664613</v>
      </c>
      <c r="G30" s="16">
        <v>0.39</v>
      </c>
      <c r="H30" s="15">
        <f t="shared" si="0"/>
        <v>0</v>
      </c>
      <c r="I30" s="15">
        <v>702369</v>
      </c>
      <c r="J30" s="16">
        <v>0.39</v>
      </c>
      <c r="K30" s="15">
        <f t="shared" si="1"/>
        <v>0</v>
      </c>
      <c r="L30" s="15">
        <f t="shared" si="2"/>
        <v>0</v>
      </c>
    </row>
    <row r="31" spans="1:12" s="3" customFormat="1" x14ac:dyDescent="0.2">
      <c r="A31" s="13" t="s">
        <v>119</v>
      </c>
      <c r="B31" s="13">
        <v>50005</v>
      </c>
      <c r="C31" s="14">
        <v>349</v>
      </c>
      <c r="D31" s="15">
        <v>564882.95871000004</v>
      </c>
      <c r="E31" s="15">
        <v>204861.88750000004</v>
      </c>
      <c r="F31" s="15">
        <v>219755</v>
      </c>
      <c r="G31" s="16">
        <v>1</v>
      </c>
      <c r="H31" s="15">
        <f t="shared" si="0"/>
        <v>0</v>
      </c>
      <c r="I31" s="15">
        <v>225667</v>
      </c>
      <c r="J31" s="16">
        <v>1</v>
      </c>
      <c r="K31" s="15">
        <f t="shared" si="1"/>
        <v>0</v>
      </c>
      <c r="L31" s="15">
        <f t="shared" si="2"/>
        <v>0</v>
      </c>
    </row>
    <row r="32" spans="1:12" s="3" customFormat="1" x14ac:dyDescent="0.2">
      <c r="A32" s="13" t="s">
        <v>142</v>
      </c>
      <c r="B32" s="13">
        <v>59003</v>
      </c>
      <c r="C32" s="14">
        <v>148.20000000000002</v>
      </c>
      <c r="D32" s="15">
        <v>242542.01847800004</v>
      </c>
      <c r="E32" s="15">
        <v>663294.63250000007</v>
      </c>
      <c r="F32" s="15">
        <v>170714</v>
      </c>
      <c r="G32" s="16">
        <v>1</v>
      </c>
      <c r="H32" s="15">
        <f t="shared" si="0"/>
        <v>0</v>
      </c>
      <c r="I32" s="15">
        <v>142408</v>
      </c>
      <c r="J32" s="16">
        <v>1</v>
      </c>
      <c r="K32" s="15">
        <f t="shared" si="1"/>
        <v>0</v>
      </c>
      <c r="L32" s="15">
        <f t="shared" si="2"/>
        <v>0</v>
      </c>
    </row>
    <row r="33" spans="1:12" s="3" customFormat="1" x14ac:dyDescent="0.2">
      <c r="A33" s="13" t="s">
        <v>58</v>
      </c>
      <c r="B33" s="13">
        <v>21003</v>
      </c>
      <c r="C33" s="14">
        <v>357.75</v>
      </c>
      <c r="D33" s="15">
        <v>379276.91937250004</v>
      </c>
      <c r="E33" s="15">
        <v>1677269.1274999999</v>
      </c>
      <c r="F33" s="15">
        <v>377890</v>
      </c>
      <c r="G33" s="16">
        <v>0.35</v>
      </c>
      <c r="H33" s="15">
        <f t="shared" si="0"/>
        <v>0</v>
      </c>
      <c r="I33" s="15">
        <v>403060</v>
      </c>
      <c r="J33" s="16">
        <v>0.35</v>
      </c>
      <c r="K33" s="15">
        <f t="shared" si="1"/>
        <v>0</v>
      </c>
      <c r="L33" s="15">
        <f t="shared" si="2"/>
        <v>0</v>
      </c>
    </row>
    <row r="34" spans="1:12" s="3" customFormat="1" x14ac:dyDescent="0.2">
      <c r="A34" s="13" t="s">
        <v>47</v>
      </c>
      <c r="B34" s="13">
        <v>16001</v>
      </c>
      <c r="C34" s="14">
        <v>1059.8700000000001</v>
      </c>
      <c r="D34" s="15">
        <v>1535647.3352873002</v>
      </c>
      <c r="E34" s="15">
        <v>1038103.5875</v>
      </c>
      <c r="F34" s="15">
        <v>1349743</v>
      </c>
      <c r="G34" s="16">
        <v>0.61</v>
      </c>
      <c r="H34" s="15">
        <f t="shared" si="0"/>
        <v>0</v>
      </c>
      <c r="I34" s="15">
        <v>1432996</v>
      </c>
      <c r="J34" s="16">
        <v>0.61</v>
      </c>
      <c r="K34" s="15">
        <f t="shared" si="1"/>
        <v>0</v>
      </c>
      <c r="L34" s="15">
        <f t="shared" si="2"/>
        <v>0</v>
      </c>
    </row>
    <row r="35" spans="1:12" s="3" customFormat="1" x14ac:dyDescent="0.2">
      <c r="A35" s="13" t="s">
        <v>150</v>
      </c>
      <c r="B35" s="13">
        <v>61008</v>
      </c>
      <c r="C35" s="14">
        <v>1401.02</v>
      </c>
      <c r="D35" s="15">
        <v>1880518.8133457999</v>
      </c>
      <c r="E35" s="15">
        <v>269969.01500000001</v>
      </c>
      <c r="F35" s="15">
        <v>864438</v>
      </c>
      <c r="G35" s="16">
        <v>1</v>
      </c>
      <c r="H35" s="15">
        <f t="shared" si="0"/>
        <v>0</v>
      </c>
      <c r="I35" s="15">
        <v>880619</v>
      </c>
      <c r="J35" s="16">
        <v>1</v>
      </c>
      <c r="K35" s="15">
        <f t="shared" si="1"/>
        <v>0</v>
      </c>
      <c r="L35" s="15">
        <f t="shared" si="2"/>
        <v>0</v>
      </c>
    </row>
    <row r="36" spans="1:12" s="3" customFormat="1" x14ac:dyDescent="0.2">
      <c r="A36" s="13" t="s">
        <v>88</v>
      </c>
      <c r="B36" s="13">
        <v>38002</v>
      </c>
      <c r="C36" s="14">
        <v>363</v>
      </c>
      <c r="D36" s="15">
        <v>566489.02777000004</v>
      </c>
      <c r="E36" s="15">
        <v>125719.4725</v>
      </c>
      <c r="F36" s="15">
        <v>392831</v>
      </c>
      <c r="G36" s="16">
        <v>0.97</v>
      </c>
      <c r="H36" s="15">
        <f t="shared" si="0"/>
        <v>0</v>
      </c>
      <c r="I36" s="15">
        <v>397261</v>
      </c>
      <c r="J36" s="16">
        <v>0.97</v>
      </c>
      <c r="K36" s="15">
        <f t="shared" si="1"/>
        <v>0</v>
      </c>
      <c r="L36" s="15">
        <f t="shared" si="2"/>
        <v>0</v>
      </c>
    </row>
    <row r="37" spans="1:12" s="3" customFormat="1" x14ac:dyDescent="0.2">
      <c r="A37" s="13" t="s">
        <v>113</v>
      </c>
      <c r="B37" s="13">
        <v>49003</v>
      </c>
      <c r="C37" s="14">
        <v>1266.96</v>
      </c>
      <c r="D37" s="15">
        <v>1681554.4508184001</v>
      </c>
      <c r="E37" s="15">
        <v>0</v>
      </c>
      <c r="F37" s="15">
        <v>621076</v>
      </c>
      <c r="G37" s="16">
        <v>1</v>
      </c>
      <c r="H37" s="15">
        <f t="shared" ref="H37:H68" si="3">IF((((0.5*D37-F37)*G37)-(E37*0.5))&lt;0,0,ROUND((((0.5*D37-F37)*G37)-(E37*0.5)),0))</f>
        <v>219701</v>
      </c>
      <c r="I37" s="15">
        <v>625064</v>
      </c>
      <c r="J37" s="16">
        <v>1</v>
      </c>
      <c r="K37" s="15">
        <f t="shared" ref="K37:K68" si="4">IF((((0.5*D37-I37)*J37)-(E37*0.5))&lt;0,0,ROUND((((0.5*D37-I37)*J37)-(E37*0.5)),0))</f>
        <v>215713</v>
      </c>
      <c r="L37" s="15">
        <f t="shared" ref="L37:L68" si="5">K37+H37</f>
        <v>435414</v>
      </c>
    </row>
    <row r="38" spans="1:12" s="3" customFormat="1" x14ac:dyDescent="0.2">
      <c r="A38" s="13" t="s">
        <v>23</v>
      </c>
      <c r="B38" s="13">
        <v>5006</v>
      </c>
      <c r="C38" s="14">
        <v>421</v>
      </c>
      <c r="D38" s="15">
        <v>472504.64959000004</v>
      </c>
      <c r="E38" s="15">
        <v>146134.76249999995</v>
      </c>
      <c r="F38" s="15">
        <v>357300</v>
      </c>
      <c r="G38" s="16">
        <v>1</v>
      </c>
      <c r="H38" s="15">
        <f t="shared" si="3"/>
        <v>0</v>
      </c>
      <c r="I38" s="15">
        <v>370116</v>
      </c>
      <c r="J38" s="16">
        <v>1</v>
      </c>
      <c r="K38" s="15">
        <f t="shared" si="4"/>
        <v>0</v>
      </c>
      <c r="L38" s="15">
        <f t="shared" si="5"/>
        <v>0</v>
      </c>
    </row>
    <row r="39" spans="1:12" s="3" customFormat="1" x14ac:dyDescent="0.2">
      <c r="A39" s="13" t="s">
        <v>54</v>
      </c>
      <c r="B39" s="13">
        <v>19004</v>
      </c>
      <c r="C39" s="14">
        <v>555</v>
      </c>
      <c r="D39" s="15">
        <v>907394.60345000005</v>
      </c>
      <c r="E39" s="15">
        <v>153954.76250000001</v>
      </c>
      <c r="F39" s="15">
        <v>542294</v>
      </c>
      <c r="G39" s="16">
        <v>1</v>
      </c>
      <c r="H39" s="15">
        <f t="shared" si="3"/>
        <v>0</v>
      </c>
      <c r="I39" s="15">
        <v>542257</v>
      </c>
      <c r="J39" s="16">
        <v>1</v>
      </c>
      <c r="K39" s="15">
        <f t="shared" si="4"/>
        <v>0</v>
      </c>
      <c r="L39" s="15">
        <f t="shared" si="5"/>
        <v>0</v>
      </c>
    </row>
    <row r="40" spans="1:12" s="3" customFormat="1" x14ac:dyDescent="0.2">
      <c r="A40" s="13" t="s">
        <v>135</v>
      </c>
      <c r="B40" s="13">
        <v>56002</v>
      </c>
      <c r="C40" s="14">
        <v>142</v>
      </c>
      <c r="D40" s="15">
        <v>187224.92617999998</v>
      </c>
      <c r="E40" s="15">
        <v>282073.34999999998</v>
      </c>
      <c r="F40" s="15">
        <v>348668</v>
      </c>
      <c r="G40" s="16">
        <v>0.67</v>
      </c>
      <c r="H40" s="15">
        <f t="shared" si="3"/>
        <v>0</v>
      </c>
      <c r="I40" s="15">
        <v>376224</v>
      </c>
      <c r="J40" s="16">
        <v>0.67</v>
      </c>
      <c r="K40" s="15">
        <f t="shared" si="4"/>
        <v>0</v>
      </c>
      <c r="L40" s="15">
        <f t="shared" si="5"/>
        <v>0</v>
      </c>
    </row>
    <row r="41" spans="1:12" s="3" customFormat="1" x14ac:dyDescent="0.2">
      <c r="A41" s="13" t="s">
        <v>120</v>
      </c>
      <c r="B41" s="13">
        <v>51001</v>
      </c>
      <c r="C41" s="14">
        <v>3388.62</v>
      </c>
      <c r="D41" s="15">
        <v>5569349.1987498002</v>
      </c>
      <c r="E41" s="15">
        <v>244112.33249999979</v>
      </c>
      <c r="F41" s="15">
        <v>715061</v>
      </c>
      <c r="G41" s="16">
        <v>1</v>
      </c>
      <c r="H41" s="15">
        <f t="shared" si="3"/>
        <v>1947557</v>
      </c>
      <c r="I41" s="15">
        <v>741064</v>
      </c>
      <c r="J41" s="16">
        <v>1</v>
      </c>
      <c r="K41" s="15">
        <f t="shared" si="4"/>
        <v>1921554</v>
      </c>
      <c r="L41" s="15">
        <f t="shared" si="5"/>
        <v>3869111</v>
      </c>
    </row>
    <row r="42" spans="1:12" s="3" customFormat="1" x14ac:dyDescent="0.2">
      <c r="A42" s="13" t="s">
        <v>155</v>
      </c>
      <c r="B42" s="13">
        <v>64002</v>
      </c>
      <c r="C42" s="14">
        <v>360.3</v>
      </c>
      <c r="D42" s="15">
        <v>958896.94773699995</v>
      </c>
      <c r="E42" s="15">
        <v>0</v>
      </c>
      <c r="F42" s="15">
        <v>158872</v>
      </c>
      <c r="G42" s="16">
        <v>1</v>
      </c>
      <c r="H42" s="15">
        <f t="shared" si="3"/>
        <v>320576</v>
      </c>
      <c r="I42" s="15">
        <v>164395</v>
      </c>
      <c r="J42" s="16">
        <v>1</v>
      </c>
      <c r="K42" s="15">
        <f t="shared" si="4"/>
        <v>315053</v>
      </c>
      <c r="L42" s="15">
        <f t="shared" si="5"/>
        <v>635629</v>
      </c>
    </row>
    <row r="43" spans="1:12" s="3" customFormat="1" x14ac:dyDescent="0.2">
      <c r="A43" s="13" t="s">
        <v>55</v>
      </c>
      <c r="B43" s="13">
        <v>20001</v>
      </c>
      <c r="C43" s="14">
        <v>496</v>
      </c>
      <c r="D43" s="15">
        <v>906858.63384000002</v>
      </c>
      <c r="E43" s="15">
        <v>0</v>
      </c>
      <c r="F43" s="15">
        <v>139303</v>
      </c>
      <c r="G43" s="16">
        <v>1</v>
      </c>
      <c r="H43" s="15">
        <f t="shared" si="3"/>
        <v>314126</v>
      </c>
      <c r="I43" s="15">
        <v>143683</v>
      </c>
      <c r="J43" s="16">
        <v>1</v>
      </c>
      <c r="K43" s="15">
        <f t="shared" si="4"/>
        <v>309746</v>
      </c>
      <c r="L43" s="15">
        <f t="shared" si="5"/>
        <v>623872</v>
      </c>
    </row>
    <row r="44" spans="1:12" s="3" customFormat="1" x14ac:dyDescent="0.2">
      <c r="A44" s="13" t="s">
        <v>62</v>
      </c>
      <c r="B44" s="13">
        <v>23001</v>
      </c>
      <c r="C44" s="14">
        <v>126</v>
      </c>
      <c r="D44" s="15">
        <v>223573.51153999998</v>
      </c>
      <c r="E44" s="15">
        <v>0</v>
      </c>
      <c r="F44" s="15">
        <v>149139</v>
      </c>
      <c r="G44" s="16">
        <v>1</v>
      </c>
      <c r="H44" s="15">
        <f t="shared" si="3"/>
        <v>0</v>
      </c>
      <c r="I44" s="15">
        <v>146202</v>
      </c>
      <c r="J44" s="16">
        <v>1</v>
      </c>
      <c r="K44" s="15">
        <f t="shared" si="4"/>
        <v>0</v>
      </c>
      <c r="L44" s="15">
        <f t="shared" si="5"/>
        <v>0</v>
      </c>
    </row>
    <row r="45" spans="1:12" s="3" customFormat="1" x14ac:dyDescent="0.2">
      <c r="A45" s="13" t="s">
        <v>60</v>
      </c>
      <c r="B45" s="13">
        <v>22005</v>
      </c>
      <c r="C45" s="14">
        <v>144</v>
      </c>
      <c r="D45" s="15">
        <v>187918.38176000002</v>
      </c>
      <c r="E45" s="15">
        <v>366607.12</v>
      </c>
      <c r="F45" s="15">
        <v>345871</v>
      </c>
      <c r="G45" s="16">
        <v>0.14000000000000001</v>
      </c>
      <c r="H45" s="15">
        <f t="shared" si="3"/>
        <v>0</v>
      </c>
      <c r="I45" s="15">
        <v>383157</v>
      </c>
      <c r="J45" s="16">
        <v>0.14000000000000001</v>
      </c>
      <c r="K45" s="15">
        <f t="shared" si="4"/>
        <v>0</v>
      </c>
      <c r="L45" s="15">
        <f t="shared" si="5"/>
        <v>0</v>
      </c>
    </row>
    <row r="46" spans="1:12" s="3" customFormat="1" x14ac:dyDescent="0.2">
      <c r="A46" s="13" t="s">
        <v>48</v>
      </c>
      <c r="B46" s="13">
        <v>16002</v>
      </c>
      <c r="C46" s="14">
        <v>25</v>
      </c>
      <c r="D46" s="15">
        <v>20311.944750000002</v>
      </c>
      <c r="E46" s="15">
        <v>0</v>
      </c>
      <c r="F46" s="15">
        <v>57902</v>
      </c>
      <c r="G46" s="16">
        <v>0.8</v>
      </c>
      <c r="H46" s="15">
        <f t="shared" si="3"/>
        <v>0</v>
      </c>
      <c r="I46" s="15">
        <v>58489</v>
      </c>
      <c r="J46" s="16">
        <v>0.8</v>
      </c>
      <c r="K46" s="15">
        <f t="shared" si="4"/>
        <v>0</v>
      </c>
      <c r="L46" s="15">
        <f t="shared" si="5"/>
        <v>0</v>
      </c>
    </row>
    <row r="47" spans="1:12" s="3" customFormat="1" x14ac:dyDescent="0.2">
      <c r="A47" s="13" t="s">
        <v>149</v>
      </c>
      <c r="B47" s="13">
        <v>61007</v>
      </c>
      <c r="C47" s="14">
        <v>730</v>
      </c>
      <c r="D47" s="15">
        <v>1348249.5566999996</v>
      </c>
      <c r="E47" s="15">
        <v>41487.297499999986</v>
      </c>
      <c r="F47" s="15">
        <v>460405</v>
      </c>
      <c r="G47" s="16">
        <v>1</v>
      </c>
      <c r="H47" s="15">
        <f t="shared" si="3"/>
        <v>192976</v>
      </c>
      <c r="I47" s="15">
        <v>472356</v>
      </c>
      <c r="J47" s="16">
        <v>1</v>
      </c>
      <c r="K47" s="15">
        <f t="shared" si="4"/>
        <v>181025</v>
      </c>
      <c r="L47" s="15">
        <f t="shared" si="5"/>
        <v>374001</v>
      </c>
    </row>
    <row r="48" spans="1:12" s="3" customFormat="1" x14ac:dyDescent="0.2">
      <c r="A48" s="13" t="s">
        <v>21</v>
      </c>
      <c r="B48" s="13">
        <v>5003</v>
      </c>
      <c r="C48" s="14">
        <v>398.25</v>
      </c>
      <c r="D48" s="15">
        <v>585229.63986750005</v>
      </c>
      <c r="E48" s="15">
        <v>1055097.2675000001</v>
      </c>
      <c r="F48" s="15">
        <v>312951</v>
      </c>
      <c r="G48" s="16">
        <v>0.97</v>
      </c>
      <c r="H48" s="15">
        <f t="shared" si="3"/>
        <v>0</v>
      </c>
      <c r="I48" s="15">
        <v>325914</v>
      </c>
      <c r="J48" s="16">
        <v>0.97</v>
      </c>
      <c r="K48" s="15">
        <f t="shared" si="4"/>
        <v>0</v>
      </c>
      <c r="L48" s="15">
        <f t="shared" si="5"/>
        <v>0</v>
      </c>
    </row>
    <row r="49" spans="1:14" s="3" customFormat="1" x14ac:dyDescent="0.2">
      <c r="A49" s="13" t="s">
        <v>72</v>
      </c>
      <c r="B49" s="13">
        <v>28002</v>
      </c>
      <c r="C49" s="14">
        <v>296.64</v>
      </c>
      <c r="D49" s="15">
        <v>730413.43162560009</v>
      </c>
      <c r="E49" s="15">
        <v>7102.9374999999709</v>
      </c>
      <c r="F49" s="15">
        <v>318839</v>
      </c>
      <c r="G49" s="16">
        <v>1</v>
      </c>
      <c r="H49" s="15">
        <f t="shared" si="3"/>
        <v>42816</v>
      </c>
      <c r="I49" s="15">
        <v>329478</v>
      </c>
      <c r="J49" s="16">
        <v>1</v>
      </c>
      <c r="K49" s="15">
        <f t="shared" si="4"/>
        <v>32177</v>
      </c>
      <c r="L49" s="15">
        <f t="shared" si="5"/>
        <v>74993</v>
      </c>
    </row>
    <row r="50" spans="1:14" s="3" customFormat="1" x14ac:dyDescent="0.2">
      <c r="A50" s="13" t="s">
        <v>49</v>
      </c>
      <c r="B50" s="13">
        <v>17001</v>
      </c>
      <c r="C50" s="14">
        <v>283</v>
      </c>
      <c r="D50" s="15">
        <v>395483.07457</v>
      </c>
      <c r="E50" s="15">
        <v>0</v>
      </c>
      <c r="F50" s="15">
        <v>120363</v>
      </c>
      <c r="G50" s="16">
        <v>1</v>
      </c>
      <c r="H50" s="15">
        <f t="shared" si="3"/>
        <v>77379</v>
      </c>
      <c r="I50" s="15">
        <v>133664</v>
      </c>
      <c r="J50" s="16">
        <v>1</v>
      </c>
      <c r="K50" s="15">
        <f t="shared" si="4"/>
        <v>64078</v>
      </c>
      <c r="L50" s="15">
        <f t="shared" si="5"/>
        <v>141457</v>
      </c>
    </row>
    <row r="51" spans="1:14" s="3" customFormat="1" x14ac:dyDescent="0.2">
      <c r="A51" s="13" t="s">
        <v>103</v>
      </c>
      <c r="B51" s="13">
        <v>44001</v>
      </c>
      <c r="C51" s="14">
        <v>180.2</v>
      </c>
      <c r="D51" s="15">
        <v>356749.30775799998</v>
      </c>
      <c r="E51" s="15">
        <v>306442.6925</v>
      </c>
      <c r="F51" s="15">
        <v>340011</v>
      </c>
      <c r="G51" s="16">
        <v>0.93</v>
      </c>
      <c r="H51" s="15">
        <f t="shared" si="3"/>
        <v>0</v>
      </c>
      <c r="I51" s="15">
        <v>379228</v>
      </c>
      <c r="J51" s="16">
        <v>0.93</v>
      </c>
      <c r="K51" s="15">
        <f t="shared" si="4"/>
        <v>0</v>
      </c>
      <c r="L51" s="15">
        <f t="shared" si="5"/>
        <v>0</v>
      </c>
      <c r="N51" s="17"/>
    </row>
    <row r="52" spans="1:14" s="3" customFormat="1" x14ac:dyDescent="0.2">
      <c r="A52" s="13" t="s">
        <v>108</v>
      </c>
      <c r="B52" s="13">
        <v>46002</v>
      </c>
      <c r="C52" s="14">
        <v>195</v>
      </c>
      <c r="D52" s="15">
        <v>252131.94905</v>
      </c>
      <c r="E52" s="15">
        <v>214277.89</v>
      </c>
      <c r="F52" s="15">
        <v>105339</v>
      </c>
      <c r="G52" s="16">
        <v>1</v>
      </c>
      <c r="H52" s="15">
        <f t="shared" si="3"/>
        <v>0</v>
      </c>
      <c r="I52" s="15">
        <v>94565</v>
      </c>
      <c r="J52" s="16">
        <v>1</v>
      </c>
      <c r="K52" s="15">
        <f t="shared" si="4"/>
        <v>0</v>
      </c>
      <c r="L52" s="15">
        <f t="shared" si="5"/>
        <v>0</v>
      </c>
    </row>
    <row r="53" spans="1:14" s="3" customFormat="1" x14ac:dyDescent="0.2">
      <c r="A53" s="13" t="s">
        <v>65</v>
      </c>
      <c r="B53" s="13">
        <v>24004</v>
      </c>
      <c r="C53" s="14">
        <v>416</v>
      </c>
      <c r="D53" s="15">
        <v>657901.27064</v>
      </c>
      <c r="E53" s="15">
        <v>398497.51249999995</v>
      </c>
      <c r="F53" s="15">
        <v>617843</v>
      </c>
      <c r="G53" s="16">
        <v>0.69</v>
      </c>
      <c r="H53" s="15">
        <f t="shared" si="3"/>
        <v>0</v>
      </c>
      <c r="I53" s="15">
        <v>636754</v>
      </c>
      <c r="J53" s="16">
        <v>0.69</v>
      </c>
      <c r="K53" s="15">
        <f t="shared" si="4"/>
        <v>0</v>
      </c>
      <c r="L53" s="15">
        <f t="shared" si="5"/>
        <v>0</v>
      </c>
    </row>
    <row r="54" spans="1:14" s="3" customFormat="1" x14ac:dyDescent="0.2">
      <c r="A54" s="13" t="s">
        <v>118</v>
      </c>
      <c r="B54" s="13">
        <v>50003</v>
      </c>
      <c r="C54" s="14">
        <v>777</v>
      </c>
      <c r="D54" s="15">
        <v>1701849.9628299999</v>
      </c>
      <c r="E54" s="15">
        <v>0</v>
      </c>
      <c r="F54" s="15">
        <v>406838</v>
      </c>
      <c r="G54" s="16">
        <v>1</v>
      </c>
      <c r="H54" s="15">
        <f t="shared" si="3"/>
        <v>444087</v>
      </c>
      <c r="I54" s="15">
        <v>415449</v>
      </c>
      <c r="J54" s="16">
        <v>1</v>
      </c>
      <c r="K54" s="15">
        <f t="shared" si="4"/>
        <v>435476</v>
      </c>
      <c r="L54" s="15">
        <f t="shared" si="5"/>
        <v>879563</v>
      </c>
    </row>
    <row r="55" spans="1:14" s="3" customFormat="1" x14ac:dyDescent="0.2">
      <c r="A55" s="13" t="s">
        <v>40</v>
      </c>
      <c r="B55" s="13">
        <v>14001</v>
      </c>
      <c r="C55" s="14">
        <v>335.10999999999996</v>
      </c>
      <c r="D55" s="15">
        <v>511603.18220689998</v>
      </c>
      <c r="E55" s="15">
        <v>0</v>
      </c>
      <c r="F55" s="15">
        <v>124821</v>
      </c>
      <c r="G55" s="16">
        <v>1</v>
      </c>
      <c r="H55" s="15">
        <f t="shared" si="3"/>
        <v>130981</v>
      </c>
      <c r="I55" s="15">
        <v>132618</v>
      </c>
      <c r="J55" s="16">
        <v>1</v>
      </c>
      <c r="K55" s="15">
        <f t="shared" si="4"/>
        <v>123184</v>
      </c>
      <c r="L55" s="15">
        <f t="shared" si="5"/>
        <v>254165</v>
      </c>
    </row>
    <row r="56" spans="1:14" s="3" customFormat="1" x14ac:dyDescent="0.2">
      <c r="A56" s="13" t="s">
        <v>25</v>
      </c>
      <c r="B56" s="13">
        <v>6002</v>
      </c>
      <c r="C56" s="14">
        <v>182</v>
      </c>
      <c r="D56" s="15">
        <v>294437.42778000003</v>
      </c>
      <c r="E56" s="15">
        <v>1299607.6599999999</v>
      </c>
      <c r="F56" s="15">
        <v>259572</v>
      </c>
      <c r="G56" s="16">
        <v>0.43</v>
      </c>
      <c r="H56" s="15">
        <f t="shared" si="3"/>
        <v>0</v>
      </c>
      <c r="I56" s="15">
        <v>279286</v>
      </c>
      <c r="J56" s="16">
        <v>0.43</v>
      </c>
      <c r="K56" s="15">
        <f t="shared" si="4"/>
        <v>0</v>
      </c>
      <c r="L56" s="15">
        <f t="shared" si="5"/>
        <v>0</v>
      </c>
    </row>
    <row r="57" spans="1:14" s="3" customFormat="1" x14ac:dyDescent="0.2">
      <c r="A57" s="13" t="s">
        <v>79</v>
      </c>
      <c r="B57" s="13">
        <v>33001</v>
      </c>
      <c r="C57" s="14">
        <v>502.22</v>
      </c>
      <c r="D57" s="15">
        <v>665440.34569380002</v>
      </c>
      <c r="E57" s="15">
        <v>233202.66749999998</v>
      </c>
      <c r="F57" s="15">
        <v>332364</v>
      </c>
      <c r="G57" s="16">
        <v>1</v>
      </c>
      <c r="H57" s="15">
        <f t="shared" si="3"/>
        <v>0</v>
      </c>
      <c r="I57" s="15">
        <v>342756</v>
      </c>
      <c r="J57" s="16">
        <v>1</v>
      </c>
      <c r="K57" s="15">
        <f t="shared" si="4"/>
        <v>0</v>
      </c>
      <c r="L57" s="15">
        <f t="shared" si="5"/>
        <v>0</v>
      </c>
    </row>
    <row r="58" spans="1:14" s="3" customFormat="1" x14ac:dyDescent="0.2">
      <c r="A58" s="13" t="s">
        <v>114</v>
      </c>
      <c r="B58" s="13">
        <v>49004</v>
      </c>
      <c r="C58" s="14">
        <v>506.66</v>
      </c>
      <c r="D58" s="15">
        <v>892915.56708139996</v>
      </c>
      <c r="E58" s="15">
        <v>162269.31500000003</v>
      </c>
      <c r="F58" s="15">
        <v>297090</v>
      </c>
      <c r="G58" s="16">
        <v>1</v>
      </c>
      <c r="H58" s="15">
        <f t="shared" si="3"/>
        <v>68233</v>
      </c>
      <c r="I58" s="15">
        <v>297968</v>
      </c>
      <c r="J58" s="16">
        <v>1</v>
      </c>
      <c r="K58" s="15">
        <f t="shared" si="4"/>
        <v>67355</v>
      </c>
      <c r="L58" s="15">
        <f t="shared" si="5"/>
        <v>135588</v>
      </c>
    </row>
    <row r="59" spans="1:14" s="3" customFormat="1" x14ac:dyDescent="0.2">
      <c r="A59" s="13" t="s">
        <v>153</v>
      </c>
      <c r="B59" s="13">
        <v>63001</v>
      </c>
      <c r="C59" s="14">
        <v>266</v>
      </c>
      <c r="D59" s="15">
        <v>483614.52214000002</v>
      </c>
      <c r="E59" s="15">
        <v>0</v>
      </c>
      <c r="F59" s="15">
        <v>105891</v>
      </c>
      <c r="G59" s="16">
        <v>1</v>
      </c>
      <c r="H59" s="15">
        <f t="shared" si="3"/>
        <v>135916</v>
      </c>
      <c r="I59" s="15">
        <v>108688</v>
      </c>
      <c r="J59" s="16">
        <v>1</v>
      </c>
      <c r="K59" s="15">
        <f t="shared" si="4"/>
        <v>133119</v>
      </c>
      <c r="L59" s="15">
        <f t="shared" si="5"/>
        <v>269035</v>
      </c>
    </row>
    <row r="60" spans="1:14" s="3" customFormat="1" x14ac:dyDescent="0.2">
      <c r="A60" s="13" t="s">
        <v>127</v>
      </c>
      <c r="B60" s="13">
        <v>53001</v>
      </c>
      <c r="C60" s="14">
        <v>229</v>
      </c>
      <c r="D60" s="15">
        <v>515308.24391000008</v>
      </c>
      <c r="E60" s="15">
        <v>143518.58250000002</v>
      </c>
      <c r="F60" s="15">
        <v>227399</v>
      </c>
      <c r="G60" s="16">
        <v>1</v>
      </c>
      <c r="H60" s="15">
        <f t="shared" si="3"/>
        <v>0</v>
      </c>
      <c r="I60" s="15">
        <v>222993</v>
      </c>
      <c r="J60" s="16">
        <v>1</v>
      </c>
      <c r="K60" s="15">
        <f t="shared" si="4"/>
        <v>0</v>
      </c>
      <c r="L60" s="15">
        <f t="shared" si="5"/>
        <v>0</v>
      </c>
    </row>
    <row r="61" spans="1:14" s="3" customFormat="1" x14ac:dyDescent="0.2">
      <c r="A61" s="13" t="s">
        <v>68</v>
      </c>
      <c r="B61" s="13">
        <v>26004</v>
      </c>
      <c r="C61" s="14">
        <v>453.8</v>
      </c>
      <c r="D61" s="15">
        <v>563323.14110200002</v>
      </c>
      <c r="E61" s="15">
        <v>560063.03249999997</v>
      </c>
      <c r="F61" s="15">
        <v>267553</v>
      </c>
      <c r="G61" s="16">
        <v>1</v>
      </c>
      <c r="H61" s="15">
        <f t="shared" si="3"/>
        <v>0</v>
      </c>
      <c r="I61" s="15">
        <v>289550</v>
      </c>
      <c r="J61" s="16">
        <v>1</v>
      </c>
      <c r="K61" s="15">
        <f t="shared" si="4"/>
        <v>0</v>
      </c>
      <c r="L61" s="15">
        <f t="shared" si="5"/>
        <v>0</v>
      </c>
    </row>
    <row r="62" spans="1:14" s="3" customFormat="1" x14ac:dyDescent="0.2">
      <c r="A62" s="13" t="s">
        <v>27</v>
      </c>
      <c r="B62" s="13">
        <v>6006</v>
      </c>
      <c r="C62" s="14">
        <v>610.20000000000005</v>
      </c>
      <c r="D62" s="15">
        <v>909449.04745800002</v>
      </c>
      <c r="E62" s="15">
        <v>94994.695000000007</v>
      </c>
      <c r="F62" s="15">
        <v>880882</v>
      </c>
      <c r="G62" s="16">
        <v>0.56999999999999995</v>
      </c>
      <c r="H62" s="15">
        <f t="shared" si="3"/>
        <v>0</v>
      </c>
      <c r="I62" s="15">
        <v>913597</v>
      </c>
      <c r="J62" s="16">
        <v>0.56999999999999995</v>
      </c>
      <c r="K62" s="15">
        <f t="shared" si="4"/>
        <v>0</v>
      </c>
      <c r="L62" s="15">
        <f t="shared" si="5"/>
        <v>0</v>
      </c>
    </row>
    <row r="63" spans="1:14" s="3" customFormat="1" x14ac:dyDescent="0.2">
      <c r="A63" s="13" t="s">
        <v>70</v>
      </c>
      <c r="B63" s="13">
        <v>27001</v>
      </c>
      <c r="C63" s="14">
        <v>346.8</v>
      </c>
      <c r="D63" s="15">
        <v>425835.93757199997</v>
      </c>
      <c r="E63" s="15">
        <v>192027.0575</v>
      </c>
      <c r="F63" s="15">
        <v>332898</v>
      </c>
      <c r="G63" s="16">
        <v>0.79</v>
      </c>
      <c r="H63" s="15">
        <f t="shared" si="3"/>
        <v>0</v>
      </c>
      <c r="I63" s="15">
        <v>352267</v>
      </c>
      <c r="J63" s="16">
        <v>0.79</v>
      </c>
      <c r="K63" s="15">
        <f t="shared" si="4"/>
        <v>0</v>
      </c>
      <c r="L63" s="15">
        <f t="shared" si="5"/>
        <v>0</v>
      </c>
    </row>
    <row r="64" spans="1:14" s="3" customFormat="1" x14ac:dyDescent="0.2">
      <c r="A64" s="13" t="s">
        <v>73</v>
      </c>
      <c r="B64" s="13">
        <v>28003</v>
      </c>
      <c r="C64" s="14">
        <v>958</v>
      </c>
      <c r="D64" s="15">
        <v>1160099.65282</v>
      </c>
      <c r="E64" s="15">
        <v>685550.84750000003</v>
      </c>
      <c r="F64" s="15">
        <v>611533</v>
      </c>
      <c r="G64" s="16">
        <v>0.85</v>
      </c>
      <c r="H64" s="15">
        <f t="shared" si="3"/>
        <v>0</v>
      </c>
      <c r="I64" s="15">
        <v>648645</v>
      </c>
      <c r="J64" s="16">
        <v>0.85</v>
      </c>
      <c r="K64" s="15">
        <f t="shared" si="4"/>
        <v>0</v>
      </c>
      <c r="L64" s="15">
        <f t="shared" si="5"/>
        <v>0</v>
      </c>
    </row>
    <row r="65" spans="1:12" s="3" customFormat="1" x14ac:dyDescent="0.2">
      <c r="A65" s="13" t="s">
        <v>75</v>
      </c>
      <c r="B65" s="13">
        <v>30001</v>
      </c>
      <c r="C65" s="14">
        <v>408</v>
      </c>
      <c r="D65" s="15">
        <v>506763.78831999999</v>
      </c>
      <c r="E65" s="15">
        <v>126496.46249999999</v>
      </c>
      <c r="F65" s="15">
        <v>309561</v>
      </c>
      <c r="G65" s="16">
        <v>0</v>
      </c>
      <c r="H65" s="15">
        <f t="shared" si="3"/>
        <v>0</v>
      </c>
      <c r="I65" s="15">
        <v>317977</v>
      </c>
      <c r="J65" s="16">
        <v>0</v>
      </c>
      <c r="K65" s="15">
        <f t="shared" si="4"/>
        <v>0</v>
      </c>
      <c r="L65" s="15">
        <f t="shared" si="5"/>
        <v>0</v>
      </c>
    </row>
    <row r="66" spans="1:12" s="3" customFormat="1" x14ac:dyDescent="0.2">
      <c r="A66" s="13" t="s">
        <v>77</v>
      </c>
      <c r="B66" s="13">
        <v>31001</v>
      </c>
      <c r="C66" s="14">
        <v>253</v>
      </c>
      <c r="D66" s="15">
        <v>287944.02087000001</v>
      </c>
      <c r="E66" s="15">
        <v>132816.47499999998</v>
      </c>
      <c r="F66" s="15">
        <v>246153</v>
      </c>
      <c r="G66" s="16">
        <v>0.95</v>
      </c>
      <c r="H66" s="15">
        <f t="shared" si="3"/>
        <v>0</v>
      </c>
      <c r="I66" s="15">
        <v>260405</v>
      </c>
      <c r="J66" s="16">
        <v>0.95</v>
      </c>
      <c r="K66" s="15">
        <f t="shared" si="4"/>
        <v>0</v>
      </c>
      <c r="L66" s="15">
        <f t="shared" si="5"/>
        <v>0</v>
      </c>
    </row>
    <row r="67" spans="1:12" s="3" customFormat="1" x14ac:dyDescent="0.2">
      <c r="A67" s="13" t="s">
        <v>96</v>
      </c>
      <c r="B67" s="13">
        <v>41002</v>
      </c>
      <c r="C67" s="14">
        <v>7916.7500000000009</v>
      </c>
      <c r="D67" s="15">
        <v>12652002.493982501</v>
      </c>
      <c r="E67" s="15">
        <v>191847.04750000127</v>
      </c>
      <c r="F67" s="15">
        <v>3618899</v>
      </c>
      <c r="G67" s="16">
        <v>1</v>
      </c>
      <c r="H67" s="15">
        <f t="shared" si="3"/>
        <v>2611179</v>
      </c>
      <c r="I67" s="15">
        <v>3820600</v>
      </c>
      <c r="J67" s="16">
        <v>1</v>
      </c>
      <c r="K67" s="15">
        <f t="shared" si="4"/>
        <v>2409478</v>
      </c>
      <c r="L67" s="15">
        <f t="shared" si="5"/>
        <v>5020657</v>
      </c>
    </row>
    <row r="68" spans="1:12" s="3" customFormat="1" x14ac:dyDescent="0.2">
      <c r="A68" s="13" t="s">
        <v>41</v>
      </c>
      <c r="B68" s="13">
        <v>14002</v>
      </c>
      <c r="C68" s="14">
        <v>190</v>
      </c>
      <c r="D68" s="15">
        <v>326783.32010000001</v>
      </c>
      <c r="E68" s="15">
        <v>0</v>
      </c>
      <c r="F68" s="15">
        <v>95279</v>
      </c>
      <c r="G68" s="16">
        <v>1</v>
      </c>
      <c r="H68" s="15">
        <f t="shared" si="3"/>
        <v>68113</v>
      </c>
      <c r="I68" s="15">
        <v>104707</v>
      </c>
      <c r="J68" s="16">
        <v>1</v>
      </c>
      <c r="K68" s="15">
        <f t="shared" si="4"/>
        <v>58685</v>
      </c>
      <c r="L68" s="15">
        <f t="shared" si="5"/>
        <v>126798</v>
      </c>
    </row>
    <row r="69" spans="1:12" s="3" customFormat="1" x14ac:dyDescent="0.2">
      <c r="A69" s="13" t="s">
        <v>32</v>
      </c>
      <c r="B69" s="13">
        <v>10001</v>
      </c>
      <c r="C69" s="14">
        <v>148.87</v>
      </c>
      <c r="D69" s="15">
        <v>206047.09859730001</v>
      </c>
      <c r="E69" s="15">
        <v>397650.25</v>
      </c>
      <c r="F69" s="15">
        <v>194449</v>
      </c>
      <c r="G69" s="16">
        <v>0.51</v>
      </c>
      <c r="H69" s="15">
        <f t="shared" ref="H69:H100" si="6">IF((((0.5*D69-F69)*G69)-(E69*0.5))&lt;0,0,ROUND((((0.5*D69-F69)*G69)-(E69*0.5)),0))</f>
        <v>0</v>
      </c>
      <c r="I69" s="15">
        <v>217698</v>
      </c>
      <c r="J69" s="16">
        <v>0.51</v>
      </c>
      <c r="K69" s="15">
        <f t="shared" ref="K69:K100" si="7">IF((((0.5*D69-I69)*J69)-(E69*0.5))&lt;0,0,ROUND((((0.5*D69-I69)*J69)-(E69*0.5)),0))</f>
        <v>0</v>
      </c>
      <c r="L69" s="15">
        <f t="shared" ref="L69:L100" si="8">K69+H69</f>
        <v>0</v>
      </c>
    </row>
    <row r="70" spans="1:12" s="3" customFormat="1" x14ac:dyDescent="0.2">
      <c r="A70" s="13" t="s">
        <v>83</v>
      </c>
      <c r="B70" s="13">
        <v>34002</v>
      </c>
      <c r="C70" s="14">
        <v>225</v>
      </c>
      <c r="D70" s="15">
        <v>366775.73274999997</v>
      </c>
      <c r="E70" s="15">
        <v>1359965.9075</v>
      </c>
      <c r="F70" s="15">
        <v>605136</v>
      </c>
      <c r="G70" s="16">
        <v>0.31</v>
      </c>
      <c r="H70" s="15">
        <f t="shared" si="6"/>
        <v>0</v>
      </c>
      <c r="I70" s="15">
        <v>653671</v>
      </c>
      <c r="J70" s="16">
        <v>0.31</v>
      </c>
      <c r="K70" s="15">
        <f t="shared" si="7"/>
        <v>0</v>
      </c>
      <c r="L70" s="15">
        <f t="shared" si="8"/>
        <v>0</v>
      </c>
    </row>
    <row r="71" spans="1:12" s="3" customFormat="1" x14ac:dyDescent="0.2">
      <c r="A71" s="13" t="s">
        <v>121</v>
      </c>
      <c r="B71" s="13">
        <v>51002</v>
      </c>
      <c r="C71" s="14">
        <v>567.9</v>
      </c>
      <c r="D71" s="15">
        <v>721500.16694100015</v>
      </c>
      <c r="E71" s="15">
        <v>2134747.0475000003</v>
      </c>
      <c r="F71" s="15">
        <v>665435</v>
      </c>
      <c r="G71" s="16">
        <v>0.75</v>
      </c>
      <c r="H71" s="15">
        <f t="shared" si="6"/>
        <v>0</v>
      </c>
      <c r="I71" s="15">
        <v>695705</v>
      </c>
      <c r="J71" s="16">
        <v>0.75</v>
      </c>
      <c r="K71" s="15">
        <f t="shared" si="7"/>
        <v>0</v>
      </c>
      <c r="L71" s="15">
        <f t="shared" si="8"/>
        <v>0</v>
      </c>
    </row>
    <row r="72" spans="1:12" s="3" customFormat="1" x14ac:dyDescent="0.2">
      <c r="A72" s="13" t="s">
        <v>137</v>
      </c>
      <c r="B72" s="13">
        <v>56006</v>
      </c>
      <c r="C72" s="14">
        <v>235.94</v>
      </c>
      <c r="D72" s="15">
        <v>261323.6097726</v>
      </c>
      <c r="E72" s="15">
        <v>15997.830000000016</v>
      </c>
      <c r="F72" s="15">
        <v>456803</v>
      </c>
      <c r="G72" s="16">
        <v>0.62</v>
      </c>
      <c r="H72" s="15">
        <f t="shared" si="6"/>
        <v>0</v>
      </c>
      <c r="I72" s="15">
        <v>472576</v>
      </c>
      <c r="J72" s="16">
        <v>0.62</v>
      </c>
      <c r="K72" s="15">
        <f t="shared" si="7"/>
        <v>0</v>
      </c>
      <c r="L72" s="15">
        <f t="shared" si="8"/>
        <v>0</v>
      </c>
    </row>
    <row r="73" spans="1:12" s="3" customFormat="1" x14ac:dyDescent="0.2">
      <c r="A73" s="13" t="s">
        <v>63</v>
      </c>
      <c r="B73" s="13">
        <v>23002</v>
      </c>
      <c r="C73" s="14">
        <v>883.23</v>
      </c>
      <c r="D73" s="15">
        <v>1209612.9484617</v>
      </c>
      <c r="E73" s="15">
        <v>1052605.7475000001</v>
      </c>
      <c r="F73" s="15">
        <v>559510</v>
      </c>
      <c r="G73" s="16">
        <v>1</v>
      </c>
      <c r="H73" s="15">
        <f t="shared" si="6"/>
        <v>0</v>
      </c>
      <c r="I73" s="15">
        <v>605888</v>
      </c>
      <c r="J73" s="16">
        <v>1</v>
      </c>
      <c r="K73" s="15">
        <f t="shared" si="7"/>
        <v>0</v>
      </c>
      <c r="L73" s="15">
        <f t="shared" si="8"/>
        <v>0</v>
      </c>
    </row>
    <row r="74" spans="1:12" s="3" customFormat="1" x14ac:dyDescent="0.2">
      <c r="A74" s="13" t="s">
        <v>128</v>
      </c>
      <c r="B74" s="13">
        <v>53002</v>
      </c>
      <c r="C74" s="14">
        <v>125</v>
      </c>
      <c r="D74" s="15">
        <v>240452.44375000001</v>
      </c>
      <c r="E74" s="15">
        <v>171141.38749999998</v>
      </c>
      <c r="F74" s="15">
        <v>422053</v>
      </c>
      <c r="G74" s="16">
        <v>0.64</v>
      </c>
      <c r="H74" s="15">
        <f t="shared" si="6"/>
        <v>0</v>
      </c>
      <c r="I74" s="15">
        <v>407923</v>
      </c>
      <c r="J74" s="16">
        <v>0.64</v>
      </c>
      <c r="K74" s="15">
        <f t="shared" si="7"/>
        <v>0</v>
      </c>
      <c r="L74" s="15">
        <f t="shared" si="8"/>
        <v>0</v>
      </c>
    </row>
    <row r="75" spans="1:12" s="3" customFormat="1" x14ac:dyDescent="0.2">
      <c r="A75" s="13" t="s">
        <v>110</v>
      </c>
      <c r="B75" s="13">
        <v>48003</v>
      </c>
      <c r="C75" s="14">
        <v>356</v>
      </c>
      <c r="D75" s="15">
        <v>485815.94323999999</v>
      </c>
      <c r="E75" s="15">
        <v>523115.02499999997</v>
      </c>
      <c r="F75" s="15">
        <v>521053</v>
      </c>
      <c r="G75" s="16">
        <v>1</v>
      </c>
      <c r="H75" s="15">
        <f t="shared" si="6"/>
        <v>0</v>
      </c>
      <c r="I75" s="15">
        <v>572738</v>
      </c>
      <c r="J75" s="16">
        <v>1</v>
      </c>
      <c r="K75" s="15">
        <f t="shared" si="7"/>
        <v>0</v>
      </c>
      <c r="L75" s="15">
        <f t="shared" si="8"/>
        <v>0</v>
      </c>
    </row>
    <row r="76" spans="1:12" s="3" customFormat="1" x14ac:dyDescent="0.2">
      <c r="A76" s="13" t="s">
        <v>13</v>
      </c>
      <c r="B76" s="13">
        <v>2002</v>
      </c>
      <c r="C76" s="14">
        <v>3504.8399999999997</v>
      </c>
      <c r="D76" s="15">
        <v>6469906.5775036011</v>
      </c>
      <c r="E76" s="15">
        <v>0</v>
      </c>
      <c r="F76" s="15">
        <v>1074695</v>
      </c>
      <c r="G76" s="16">
        <v>1</v>
      </c>
      <c r="H76" s="15">
        <f t="shared" si="6"/>
        <v>2160258</v>
      </c>
      <c r="I76" s="15">
        <v>1062734</v>
      </c>
      <c r="J76" s="16">
        <v>1</v>
      </c>
      <c r="K76" s="15">
        <f t="shared" si="7"/>
        <v>2172219</v>
      </c>
      <c r="L76" s="15">
        <f t="shared" si="8"/>
        <v>4332477</v>
      </c>
    </row>
    <row r="77" spans="1:12" s="3" customFormat="1" x14ac:dyDescent="0.2">
      <c r="A77" s="13" t="s">
        <v>61</v>
      </c>
      <c r="B77" s="13">
        <v>22006</v>
      </c>
      <c r="C77" s="14">
        <v>435</v>
      </c>
      <c r="D77" s="15">
        <v>668887.3886500001</v>
      </c>
      <c r="E77" s="15">
        <v>0</v>
      </c>
      <c r="F77" s="15">
        <v>519117</v>
      </c>
      <c r="G77" s="16">
        <v>0.77</v>
      </c>
      <c r="H77" s="15">
        <f t="shared" si="6"/>
        <v>0</v>
      </c>
      <c r="I77" s="15">
        <v>559621</v>
      </c>
      <c r="J77" s="16">
        <v>0.77</v>
      </c>
      <c r="K77" s="15">
        <f t="shared" si="7"/>
        <v>0</v>
      </c>
      <c r="L77" s="15">
        <f t="shared" si="8"/>
        <v>0</v>
      </c>
    </row>
    <row r="78" spans="1:12" s="3" customFormat="1" x14ac:dyDescent="0.2">
      <c r="A78" s="13" t="s">
        <v>39</v>
      </c>
      <c r="B78" s="13">
        <v>13003</v>
      </c>
      <c r="C78" s="14">
        <v>296</v>
      </c>
      <c r="D78" s="15">
        <v>487709.48583999998</v>
      </c>
      <c r="E78" s="15">
        <v>1214432.7875000001</v>
      </c>
      <c r="F78" s="15">
        <v>330174</v>
      </c>
      <c r="G78" s="16">
        <v>1</v>
      </c>
      <c r="H78" s="15">
        <f t="shared" si="6"/>
        <v>0</v>
      </c>
      <c r="I78" s="15">
        <v>343982</v>
      </c>
      <c r="J78" s="16">
        <v>1</v>
      </c>
      <c r="K78" s="15">
        <f t="shared" si="7"/>
        <v>0</v>
      </c>
      <c r="L78" s="15">
        <f t="shared" si="8"/>
        <v>0</v>
      </c>
    </row>
    <row r="79" spans="1:12" s="3" customFormat="1" x14ac:dyDescent="0.2">
      <c r="A79" s="13" t="s">
        <v>14</v>
      </c>
      <c r="B79" s="13">
        <v>2003</v>
      </c>
      <c r="C79" s="14">
        <v>252</v>
      </c>
      <c r="D79" s="15">
        <v>264923.36307999998</v>
      </c>
      <c r="E79" s="15">
        <v>310230.34000000003</v>
      </c>
      <c r="F79" s="15">
        <v>376865</v>
      </c>
      <c r="G79" s="16">
        <v>0.66</v>
      </c>
      <c r="H79" s="15">
        <f t="shared" si="6"/>
        <v>0</v>
      </c>
      <c r="I79" s="15">
        <v>366085</v>
      </c>
      <c r="J79" s="16">
        <v>0.66</v>
      </c>
      <c r="K79" s="15">
        <f t="shared" si="7"/>
        <v>0</v>
      </c>
      <c r="L79" s="15">
        <f t="shared" si="8"/>
        <v>0</v>
      </c>
    </row>
    <row r="80" spans="1:12" s="3" customFormat="1" x14ac:dyDescent="0.2">
      <c r="A80" s="13" t="s">
        <v>86</v>
      </c>
      <c r="B80" s="13">
        <v>37003</v>
      </c>
      <c r="C80" s="14">
        <v>192</v>
      </c>
      <c r="D80" s="15">
        <v>250988.49567999996</v>
      </c>
      <c r="E80" s="15">
        <v>531999.07999999996</v>
      </c>
      <c r="F80" s="15">
        <v>219948</v>
      </c>
      <c r="G80" s="16">
        <v>0.85</v>
      </c>
      <c r="H80" s="15">
        <f t="shared" si="6"/>
        <v>0</v>
      </c>
      <c r="I80" s="15">
        <v>236717</v>
      </c>
      <c r="J80" s="16">
        <v>0.85</v>
      </c>
      <c r="K80" s="15">
        <f t="shared" si="7"/>
        <v>0</v>
      </c>
      <c r="L80" s="15">
        <f t="shared" si="8"/>
        <v>0</v>
      </c>
    </row>
    <row r="81" spans="1:12" s="3" customFormat="1" x14ac:dyDescent="0.2">
      <c r="A81" s="13" t="s">
        <v>84</v>
      </c>
      <c r="B81" s="13">
        <v>35002</v>
      </c>
      <c r="C81" s="14">
        <v>304.83</v>
      </c>
      <c r="D81" s="15">
        <v>444603.93472569995</v>
      </c>
      <c r="E81" s="15">
        <v>0</v>
      </c>
      <c r="F81" s="15">
        <v>251989</v>
      </c>
      <c r="G81" s="16">
        <v>1</v>
      </c>
      <c r="H81" s="15">
        <f t="shared" si="6"/>
        <v>0</v>
      </c>
      <c r="I81" s="15">
        <v>263637</v>
      </c>
      <c r="J81" s="16">
        <v>1</v>
      </c>
      <c r="K81" s="15">
        <f t="shared" si="7"/>
        <v>0</v>
      </c>
      <c r="L81" s="15">
        <f t="shared" si="8"/>
        <v>0</v>
      </c>
    </row>
    <row r="82" spans="1:12" s="3" customFormat="1" x14ac:dyDescent="0.2">
      <c r="A82" s="13" t="s">
        <v>29</v>
      </c>
      <c r="B82" s="13">
        <v>7002</v>
      </c>
      <c r="C82" s="14">
        <v>357</v>
      </c>
      <c r="D82" s="15">
        <v>375148.10103000002</v>
      </c>
      <c r="E82" s="15">
        <v>114049.25749999998</v>
      </c>
      <c r="F82" s="15">
        <v>369728</v>
      </c>
      <c r="G82" s="16">
        <v>0.74</v>
      </c>
      <c r="H82" s="15">
        <f t="shared" si="6"/>
        <v>0</v>
      </c>
      <c r="I82" s="15">
        <v>389135</v>
      </c>
      <c r="J82" s="16">
        <v>0.74</v>
      </c>
      <c r="K82" s="15">
        <f t="shared" si="7"/>
        <v>0</v>
      </c>
      <c r="L82" s="15">
        <f t="shared" si="8"/>
        <v>0</v>
      </c>
    </row>
    <row r="83" spans="1:12" s="3" customFormat="1" x14ac:dyDescent="0.2">
      <c r="A83" s="13" t="s">
        <v>89</v>
      </c>
      <c r="B83" s="13">
        <v>38003</v>
      </c>
      <c r="C83" s="14">
        <v>171</v>
      </c>
      <c r="D83" s="15">
        <v>296242.79209</v>
      </c>
      <c r="E83" s="15">
        <v>727081.74749999994</v>
      </c>
      <c r="F83" s="15">
        <v>261485</v>
      </c>
      <c r="G83" s="16">
        <v>0.19</v>
      </c>
      <c r="H83" s="15">
        <f t="shared" si="6"/>
        <v>0</v>
      </c>
      <c r="I83" s="15">
        <v>268924</v>
      </c>
      <c r="J83" s="16">
        <v>0.19</v>
      </c>
      <c r="K83" s="15">
        <f t="shared" si="7"/>
        <v>0</v>
      </c>
      <c r="L83" s="15">
        <f t="shared" si="8"/>
        <v>0</v>
      </c>
    </row>
    <row r="84" spans="1:12" s="3" customFormat="1" x14ac:dyDescent="0.2">
      <c r="A84" s="18" t="s">
        <v>106</v>
      </c>
      <c r="B84" s="13">
        <v>45005</v>
      </c>
      <c r="C84" s="14">
        <v>257.5</v>
      </c>
      <c r="D84" s="15">
        <v>480500.27092500002</v>
      </c>
      <c r="E84" s="15">
        <v>120471.06749999998</v>
      </c>
      <c r="F84" s="15">
        <v>366279</v>
      </c>
      <c r="G84" s="16">
        <v>0.75</v>
      </c>
      <c r="H84" s="15">
        <f t="shared" si="6"/>
        <v>0</v>
      </c>
      <c r="I84" s="15">
        <v>377842</v>
      </c>
      <c r="J84" s="16">
        <v>0.75</v>
      </c>
      <c r="K84" s="15">
        <f t="shared" si="7"/>
        <v>0</v>
      </c>
      <c r="L84" s="15">
        <f t="shared" si="8"/>
        <v>0</v>
      </c>
    </row>
    <row r="85" spans="1:12" s="3" customFormat="1" x14ac:dyDescent="0.2">
      <c r="A85" s="13" t="s">
        <v>93</v>
      </c>
      <c r="B85" s="13">
        <v>40001</v>
      </c>
      <c r="C85" s="14">
        <v>726.99</v>
      </c>
      <c r="D85" s="15">
        <v>1104879.5985520999</v>
      </c>
      <c r="E85" s="15">
        <v>344547.19500000007</v>
      </c>
      <c r="F85" s="15">
        <v>1282555</v>
      </c>
      <c r="G85" s="16">
        <v>0.65</v>
      </c>
      <c r="H85" s="15">
        <f t="shared" si="6"/>
        <v>0</v>
      </c>
      <c r="I85" s="15">
        <v>1361769</v>
      </c>
      <c r="J85" s="16">
        <v>0.65</v>
      </c>
      <c r="K85" s="15">
        <f t="shared" si="7"/>
        <v>0</v>
      </c>
      <c r="L85" s="15">
        <f t="shared" si="8"/>
        <v>0</v>
      </c>
    </row>
    <row r="86" spans="1:12" s="3" customFormat="1" x14ac:dyDescent="0.2">
      <c r="A86" s="13" t="s">
        <v>126</v>
      </c>
      <c r="B86" s="13">
        <v>52004</v>
      </c>
      <c r="C86" s="14">
        <v>308.81</v>
      </c>
      <c r="D86" s="15">
        <v>303768.95632989996</v>
      </c>
      <c r="E86" s="15">
        <v>1394961.07</v>
      </c>
      <c r="F86" s="15">
        <v>317709</v>
      </c>
      <c r="G86" s="16">
        <v>0.63</v>
      </c>
      <c r="H86" s="15">
        <f t="shared" si="6"/>
        <v>0</v>
      </c>
      <c r="I86" s="15">
        <v>322002</v>
      </c>
      <c r="J86" s="16">
        <v>0.63</v>
      </c>
      <c r="K86" s="15">
        <f t="shared" si="7"/>
        <v>0</v>
      </c>
      <c r="L86" s="15">
        <f t="shared" si="8"/>
        <v>0</v>
      </c>
    </row>
    <row r="87" spans="1:12" s="3" customFormat="1" x14ac:dyDescent="0.2">
      <c r="A87" s="13" t="s">
        <v>97</v>
      </c>
      <c r="B87" s="13">
        <v>41004</v>
      </c>
      <c r="C87" s="14">
        <v>1228.8499999999999</v>
      </c>
      <c r="D87" s="15">
        <v>1990870.9322414999</v>
      </c>
      <c r="E87" s="15">
        <v>0</v>
      </c>
      <c r="F87" s="15">
        <v>704884</v>
      </c>
      <c r="G87" s="16">
        <v>1</v>
      </c>
      <c r="H87" s="15">
        <f t="shared" si="6"/>
        <v>290551</v>
      </c>
      <c r="I87" s="15">
        <v>725319</v>
      </c>
      <c r="J87" s="16">
        <v>1</v>
      </c>
      <c r="K87" s="15">
        <f t="shared" si="7"/>
        <v>270116</v>
      </c>
      <c r="L87" s="15">
        <f t="shared" si="8"/>
        <v>560667</v>
      </c>
    </row>
    <row r="88" spans="1:12" s="3" customFormat="1" x14ac:dyDescent="0.2">
      <c r="A88" s="13" t="s">
        <v>104</v>
      </c>
      <c r="B88" s="13">
        <v>44002</v>
      </c>
      <c r="C88" s="14">
        <v>207</v>
      </c>
      <c r="D88" s="15">
        <v>274849.78252999997</v>
      </c>
      <c r="E88" s="15">
        <v>260747.75250000003</v>
      </c>
      <c r="F88" s="15">
        <v>274406</v>
      </c>
      <c r="G88" s="16">
        <v>1</v>
      </c>
      <c r="H88" s="15">
        <f t="shared" si="6"/>
        <v>0</v>
      </c>
      <c r="I88" s="15">
        <v>302256</v>
      </c>
      <c r="J88" s="16">
        <v>1</v>
      </c>
      <c r="K88" s="15">
        <f t="shared" si="7"/>
        <v>0</v>
      </c>
      <c r="L88" s="15">
        <f t="shared" si="8"/>
        <v>0</v>
      </c>
    </row>
    <row r="89" spans="1:12" s="3" customFormat="1" x14ac:dyDescent="0.2">
      <c r="A89" s="13" t="s">
        <v>99</v>
      </c>
      <c r="B89" s="13">
        <v>42001</v>
      </c>
      <c r="C89" s="14">
        <v>322</v>
      </c>
      <c r="D89" s="15">
        <v>381525.17838000006</v>
      </c>
      <c r="E89" s="15">
        <v>505475.61250000005</v>
      </c>
      <c r="F89" s="15">
        <v>450871</v>
      </c>
      <c r="G89" s="16">
        <v>0.62</v>
      </c>
      <c r="H89" s="15">
        <f t="shared" si="6"/>
        <v>0</v>
      </c>
      <c r="I89" s="15">
        <v>488099</v>
      </c>
      <c r="J89" s="16">
        <v>0.62</v>
      </c>
      <c r="K89" s="15">
        <f t="shared" si="7"/>
        <v>0</v>
      </c>
      <c r="L89" s="15">
        <f t="shared" si="8"/>
        <v>0</v>
      </c>
    </row>
    <row r="90" spans="1:12" s="3" customFormat="1" x14ac:dyDescent="0.2">
      <c r="A90" s="13" t="s">
        <v>91</v>
      </c>
      <c r="B90" s="13">
        <v>39002</v>
      </c>
      <c r="C90" s="14">
        <v>1294.96</v>
      </c>
      <c r="D90" s="15">
        <v>1810716.5489384001</v>
      </c>
      <c r="E90" s="15">
        <v>0</v>
      </c>
      <c r="F90" s="15">
        <v>934516</v>
      </c>
      <c r="G90" s="16">
        <v>1</v>
      </c>
      <c r="H90" s="15">
        <f t="shared" si="6"/>
        <v>0</v>
      </c>
      <c r="I90" s="15">
        <v>927117</v>
      </c>
      <c r="J90" s="16">
        <v>1</v>
      </c>
      <c r="K90" s="15">
        <f t="shared" si="7"/>
        <v>0</v>
      </c>
      <c r="L90" s="15">
        <f t="shared" si="8"/>
        <v>0</v>
      </c>
    </row>
    <row r="91" spans="1:12" s="3" customFormat="1" x14ac:dyDescent="0.2">
      <c r="A91" s="13" t="s">
        <v>144</v>
      </c>
      <c r="B91" s="13">
        <v>60003</v>
      </c>
      <c r="C91" s="14">
        <v>238.77</v>
      </c>
      <c r="D91" s="15">
        <v>369927.3219183</v>
      </c>
      <c r="E91" s="15">
        <v>0</v>
      </c>
      <c r="F91" s="15">
        <v>206046</v>
      </c>
      <c r="G91" s="16">
        <v>1</v>
      </c>
      <c r="H91" s="15">
        <f t="shared" si="6"/>
        <v>0</v>
      </c>
      <c r="I91" s="15">
        <v>209041</v>
      </c>
      <c r="J91" s="16">
        <v>1</v>
      </c>
      <c r="K91" s="15">
        <f t="shared" si="7"/>
        <v>0</v>
      </c>
      <c r="L91" s="15">
        <f t="shared" si="8"/>
        <v>0</v>
      </c>
    </row>
    <row r="92" spans="1:12" s="3" customFormat="1" x14ac:dyDescent="0.2">
      <c r="A92" s="13" t="s">
        <v>102</v>
      </c>
      <c r="B92" s="13">
        <v>43007</v>
      </c>
      <c r="C92" s="14">
        <v>455</v>
      </c>
      <c r="D92" s="15">
        <v>712168.67445000017</v>
      </c>
      <c r="E92" s="15">
        <v>0</v>
      </c>
      <c r="F92" s="15">
        <v>309632</v>
      </c>
      <c r="G92" s="16">
        <v>1</v>
      </c>
      <c r="H92" s="15">
        <f t="shared" si="6"/>
        <v>46452</v>
      </c>
      <c r="I92" s="15">
        <v>350238</v>
      </c>
      <c r="J92" s="16">
        <v>1</v>
      </c>
      <c r="K92" s="15">
        <f t="shared" si="7"/>
        <v>5846</v>
      </c>
      <c r="L92" s="15">
        <f t="shared" si="8"/>
        <v>52298</v>
      </c>
    </row>
    <row r="93" spans="1:12" s="3" customFormat="1" x14ac:dyDescent="0.2">
      <c r="A93" s="13" t="s">
        <v>44</v>
      </c>
      <c r="B93" s="13">
        <v>15001</v>
      </c>
      <c r="C93" s="14">
        <v>130</v>
      </c>
      <c r="D93" s="15">
        <v>157195.82270000002</v>
      </c>
      <c r="E93" s="15">
        <v>143485.07250000001</v>
      </c>
      <c r="F93" s="15">
        <v>138191</v>
      </c>
      <c r="G93" s="16">
        <v>1</v>
      </c>
      <c r="H93" s="15">
        <f t="shared" si="6"/>
        <v>0</v>
      </c>
      <c r="I93" s="15">
        <v>145753</v>
      </c>
      <c r="J93" s="16">
        <v>1</v>
      </c>
      <c r="K93" s="15">
        <f t="shared" si="7"/>
        <v>0</v>
      </c>
      <c r="L93" s="15">
        <f t="shared" si="8"/>
        <v>0</v>
      </c>
    </row>
    <row r="94" spans="1:12" s="3" customFormat="1" x14ac:dyDescent="0.2">
      <c r="A94" s="13" t="s">
        <v>45</v>
      </c>
      <c r="B94" s="13">
        <v>15002</v>
      </c>
      <c r="C94" s="14">
        <v>439.87</v>
      </c>
      <c r="D94" s="15">
        <v>1162790.8954873001</v>
      </c>
      <c r="E94" s="15">
        <v>0</v>
      </c>
      <c r="F94" s="15">
        <v>147801</v>
      </c>
      <c r="G94" s="16">
        <v>1</v>
      </c>
      <c r="H94" s="15">
        <f t="shared" si="6"/>
        <v>433594</v>
      </c>
      <c r="I94" s="15">
        <v>157137</v>
      </c>
      <c r="J94" s="16">
        <v>1</v>
      </c>
      <c r="K94" s="15">
        <f t="shared" si="7"/>
        <v>424258</v>
      </c>
      <c r="L94" s="15">
        <f t="shared" si="8"/>
        <v>857852</v>
      </c>
    </row>
    <row r="95" spans="1:12" s="3" customFormat="1" x14ac:dyDescent="0.2">
      <c r="A95" s="13" t="s">
        <v>107</v>
      </c>
      <c r="B95" s="13">
        <v>46001</v>
      </c>
      <c r="C95" s="14">
        <v>3553.63</v>
      </c>
      <c r="D95" s="15">
        <v>5439867.3488777</v>
      </c>
      <c r="E95" s="15">
        <v>0</v>
      </c>
      <c r="F95" s="15">
        <v>1952845</v>
      </c>
      <c r="G95" s="16">
        <v>1</v>
      </c>
      <c r="H95" s="15">
        <f t="shared" si="6"/>
        <v>767089</v>
      </c>
      <c r="I95" s="15">
        <v>2029468</v>
      </c>
      <c r="J95" s="16">
        <v>1</v>
      </c>
      <c r="K95" s="15">
        <f t="shared" si="7"/>
        <v>690466</v>
      </c>
      <c r="L95" s="15">
        <f t="shared" si="8"/>
        <v>1457555</v>
      </c>
    </row>
    <row r="96" spans="1:12" s="3" customFormat="1" x14ac:dyDescent="0.2">
      <c r="A96" s="13" t="s">
        <v>80</v>
      </c>
      <c r="B96" s="13">
        <v>33002</v>
      </c>
      <c r="C96" s="14">
        <v>272</v>
      </c>
      <c r="D96" s="15">
        <v>367560.42888000002</v>
      </c>
      <c r="E96" s="15">
        <v>662971.43000000005</v>
      </c>
      <c r="F96" s="15">
        <v>205179</v>
      </c>
      <c r="G96" s="16">
        <v>1</v>
      </c>
      <c r="H96" s="15">
        <f t="shared" si="6"/>
        <v>0</v>
      </c>
      <c r="I96" s="15">
        <v>213793</v>
      </c>
      <c r="J96" s="16">
        <v>1</v>
      </c>
      <c r="K96" s="15">
        <f t="shared" si="7"/>
        <v>0</v>
      </c>
      <c r="L96" s="15">
        <f t="shared" si="8"/>
        <v>0</v>
      </c>
    </row>
    <row r="97" spans="1:12" s="3" customFormat="1" x14ac:dyDescent="0.2">
      <c r="A97" s="13" t="s">
        <v>66</v>
      </c>
      <c r="B97" s="13">
        <v>25004</v>
      </c>
      <c r="C97" s="14">
        <v>1147.0000000000002</v>
      </c>
      <c r="D97" s="15">
        <v>2195242.7851299997</v>
      </c>
      <c r="E97" s="15">
        <v>0</v>
      </c>
      <c r="F97" s="15">
        <v>818535</v>
      </c>
      <c r="G97" s="16">
        <v>1</v>
      </c>
      <c r="H97" s="15">
        <f t="shared" si="6"/>
        <v>279086</v>
      </c>
      <c r="I97" s="15">
        <v>967789</v>
      </c>
      <c r="J97" s="16">
        <v>1</v>
      </c>
      <c r="K97" s="15">
        <f t="shared" si="7"/>
        <v>129832</v>
      </c>
      <c r="L97" s="15">
        <f t="shared" si="8"/>
        <v>408918</v>
      </c>
    </row>
    <row r="98" spans="1:12" s="3" customFormat="1" x14ac:dyDescent="0.2">
      <c r="A98" s="13" t="s">
        <v>74</v>
      </c>
      <c r="B98" s="13">
        <v>29004</v>
      </c>
      <c r="C98" s="14">
        <v>570.51</v>
      </c>
      <c r="D98" s="15">
        <v>1268296.1439729</v>
      </c>
      <c r="E98" s="15">
        <v>1173227.405</v>
      </c>
      <c r="F98" s="15">
        <v>924931</v>
      </c>
      <c r="G98" s="16">
        <v>0.27</v>
      </c>
      <c r="H98" s="15">
        <f t="shared" si="6"/>
        <v>0</v>
      </c>
      <c r="I98" s="15">
        <v>959528</v>
      </c>
      <c r="J98" s="16">
        <v>0.27</v>
      </c>
      <c r="K98" s="15">
        <f t="shared" si="7"/>
        <v>0</v>
      </c>
      <c r="L98" s="15">
        <f t="shared" si="8"/>
        <v>0</v>
      </c>
    </row>
    <row r="99" spans="1:12" s="3" customFormat="1" x14ac:dyDescent="0.2">
      <c r="A99" s="13" t="s">
        <v>50</v>
      </c>
      <c r="B99" s="13">
        <v>17002</v>
      </c>
      <c r="C99" s="14">
        <v>2949.61</v>
      </c>
      <c r="D99" s="15">
        <v>4781553.8941618996</v>
      </c>
      <c r="E99" s="15">
        <v>0</v>
      </c>
      <c r="F99" s="15">
        <v>1480384</v>
      </c>
      <c r="G99" s="16">
        <v>1</v>
      </c>
      <c r="H99" s="15">
        <f t="shared" si="6"/>
        <v>910393</v>
      </c>
      <c r="I99" s="15">
        <v>1538184</v>
      </c>
      <c r="J99" s="16">
        <v>1</v>
      </c>
      <c r="K99" s="15">
        <f t="shared" si="7"/>
        <v>852593</v>
      </c>
      <c r="L99" s="15">
        <f t="shared" si="8"/>
        <v>1762986</v>
      </c>
    </row>
    <row r="100" spans="1:12" s="3" customFormat="1" x14ac:dyDescent="0.2">
      <c r="A100" s="13" t="s">
        <v>152</v>
      </c>
      <c r="B100" s="13">
        <v>62006</v>
      </c>
      <c r="C100" s="14">
        <v>648</v>
      </c>
      <c r="D100" s="15">
        <v>978946.57791999995</v>
      </c>
      <c r="E100" s="15">
        <v>42698.977499999979</v>
      </c>
      <c r="F100" s="15">
        <v>275279</v>
      </c>
      <c r="G100" s="16">
        <v>1</v>
      </c>
      <c r="H100" s="15">
        <f t="shared" si="6"/>
        <v>192845</v>
      </c>
      <c r="I100" s="15">
        <v>270463</v>
      </c>
      <c r="J100" s="16">
        <v>1</v>
      </c>
      <c r="K100" s="15">
        <f t="shared" si="7"/>
        <v>197661</v>
      </c>
      <c r="L100" s="15">
        <f t="shared" si="8"/>
        <v>390506</v>
      </c>
    </row>
    <row r="101" spans="1:12" s="3" customFormat="1" x14ac:dyDescent="0.2">
      <c r="A101" s="13" t="s">
        <v>101</v>
      </c>
      <c r="B101" s="13">
        <v>43002</v>
      </c>
      <c r="C101" s="14">
        <v>264</v>
      </c>
      <c r="D101" s="15">
        <v>543372.37656</v>
      </c>
      <c r="E101" s="15">
        <v>0</v>
      </c>
      <c r="F101" s="15">
        <v>158286</v>
      </c>
      <c r="G101" s="16">
        <v>1</v>
      </c>
      <c r="H101" s="15">
        <f t="shared" ref="H101:H132" si="9">IF((((0.5*D101-F101)*G101)-(E101*0.5))&lt;0,0,ROUND((((0.5*D101-F101)*G101)-(E101*0.5)),0))</f>
        <v>113400</v>
      </c>
      <c r="I101" s="15">
        <v>174979</v>
      </c>
      <c r="J101" s="16">
        <v>1</v>
      </c>
      <c r="K101" s="15">
        <f t="shared" ref="K101:K132" si="10">IF((((0.5*D101-I101)*J101)-(E101*0.5))&lt;0,0,ROUND((((0.5*D101-I101)*J101)-(E101*0.5)),0))</f>
        <v>96707</v>
      </c>
      <c r="L101" s="15">
        <f t="shared" ref="L101:L132" si="11">K101+H101</f>
        <v>210107</v>
      </c>
    </row>
    <row r="102" spans="1:12" s="3" customFormat="1" x14ac:dyDescent="0.2">
      <c r="A102" s="13" t="s">
        <v>51</v>
      </c>
      <c r="B102" s="13">
        <v>17003</v>
      </c>
      <c r="C102" s="14">
        <v>245</v>
      </c>
      <c r="D102" s="15">
        <v>313670.03855</v>
      </c>
      <c r="E102" s="15">
        <v>0</v>
      </c>
      <c r="F102" s="15">
        <v>176598</v>
      </c>
      <c r="G102" s="16">
        <v>1</v>
      </c>
      <c r="H102" s="15">
        <f t="shared" si="9"/>
        <v>0</v>
      </c>
      <c r="I102" s="15">
        <v>205119</v>
      </c>
      <c r="J102" s="16">
        <v>1</v>
      </c>
      <c r="K102" s="15">
        <f t="shared" si="10"/>
        <v>0</v>
      </c>
      <c r="L102" s="15">
        <f t="shared" si="11"/>
        <v>0</v>
      </c>
    </row>
    <row r="103" spans="1:12" s="3" customFormat="1" x14ac:dyDescent="0.2">
      <c r="A103" s="13" t="s">
        <v>122</v>
      </c>
      <c r="B103" s="13">
        <v>51003</v>
      </c>
      <c r="C103" s="14">
        <v>320</v>
      </c>
      <c r="D103" s="15">
        <v>373684.48280000006</v>
      </c>
      <c r="E103" s="15">
        <v>288414.96999999997</v>
      </c>
      <c r="F103" s="15">
        <v>117449</v>
      </c>
      <c r="G103" s="16">
        <v>1</v>
      </c>
      <c r="H103" s="15">
        <f t="shared" si="9"/>
        <v>0</v>
      </c>
      <c r="I103" s="15">
        <v>117508</v>
      </c>
      <c r="J103" s="16">
        <v>1</v>
      </c>
      <c r="K103" s="15">
        <f t="shared" si="10"/>
        <v>0</v>
      </c>
      <c r="L103" s="15">
        <f t="shared" si="11"/>
        <v>0</v>
      </c>
    </row>
    <row r="104" spans="1:12" s="3" customFormat="1" x14ac:dyDescent="0.2">
      <c r="A104" s="13" t="s">
        <v>31</v>
      </c>
      <c r="B104" s="13">
        <v>9002</v>
      </c>
      <c r="C104" s="14">
        <v>290.21000000000004</v>
      </c>
      <c r="D104" s="15">
        <v>501331.47943589999</v>
      </c>
      <c r="E104" s="15">
        <v>12504.625</v>
      </c>
      <c r="F104" s="15">
        <v>241236</v>
      </c>
      <c r="G104" s="16">
        <v>1</v>
      </c>
      <c r="H104" s="15">
        <f t="shared" si="9"/>
        <v>3177</v>
      </c>
      <c r="I104" s="15">
        <v>248322</v>
      </c>
      <c r="J104" s="16">
        <v>1</v>
      </c>
      <c r="K104" s="15">
        <f t="shared" si="10"/>
        <v>0</v>
      </c>
      <c r="L104" s="15">
        <f t="shared" si="11"/>
        <v>3177</v>
      </c>
    </row>
    <row r="105" spans="1:12" s="3" customFormat="1" x14ac:dyDescent="0.2">
      <c r="A105" s="13" t="s">
        <v>138</v>
      </c>
      <c r="B105" s="13">
        <v>56007</v>
      </c>
      <c r="C105" s="14">
        <v>389.1</v>
      </c>
      <c r="D105" s="15">
        <v>501669.66808899998</v>
      </c>
      <c r="E105" s="15">
        <v>85148.32</v>
      </c>
      <c r="F105" s="15">
        <v>544803</v>
      </c>
      <c r="G105" s="16">
        <v>0.19</v>
      </c>
      <c r="H105" s="15">
        <f t="shared" si="9"/>
        <v>0</v>
      </c>
      <c r="I105" s="15">
        <v>582134</v>
      </c>
      <c r="J105" s="16">
        <v>0.19</v>
      </c>
      <c r="K105" s="15">
        <f t="shared" si="10"/>
        <v>0</v>
      </c>
      <c r="L105" s="15">
        <f t="shared" si="11"/>
        <v>0</v>
      </c>
    </row>
    <row r="106" spans="1:12" s="3" customFormat="1" x14ac:dyDescent="0.2">
      <c r="A106" s="13" t="s">
        <v>64</v>
      </c>
      <c r="B106" s="13">
        <v>23003</v>
      </c>
      <c r="C106" s="14">
        <v>119</v>
      </c>
      <c r="D106" s="15">
        <v>150846.52701000002</v>
      </c>
      <c r="E106" s="15">
        <v>5346.6100000000006</v>
      </c>
      <c r="F106" s="15">
        <v>59479</v>
      </c>
      <c r="G106" s="16">
        <v>1</v>
      </c>
      <c r="H106" s="15">
        <f t="shared" si="9"/>
        <v>13271</v>
      </c>
      <c r="I106" s="15">
        <v>61592</v>
      </c>
      <c r="J106" s="16">
        <v>1</v>
      </c>
      <c r="K106" s="15">
        <f t="shared" si="10"/>
        <v>11158</v>
      </c>
      <c r="L106" s="15">
        <f t="shared" si="11"/>
        <v>24429</v>
      </c>
    </row>
    <row r="107" spans="1:12" s="3" customFormat="1" x14ac:dyDescent="0.2">
      <c r="A107" s="13" t="s">
        <v>156</v>
      </c>
      <c r="B107" s="13">
        <v>65001</v>
      </c>
      <c r="C107" s="14">
        <v>2111.1800000000003</v>
      </c>
      <c r="D107" s="15">
        <v>3539623.6306922007</v>
      </c>
      <c r="E107" s="15">
        <v>0</v>
      </c>
      <c r="F107" s="15">
        <v>44290</v>
      </c>
      <c r="G107" s="16">
        <v>1</v>
      </c>
      <c r="H107" s="15">
        <f t="shared" si="9"/>
        <v>1725522</v>
      </c>
      <c r="I107" s="15">
        <v>46134</v>
      </c>
      <c r="J107" s="16">
        <v>1</v>
      </c>
      <c r="K107" s="15">
        <f t="shared" si="10"/>
        <v>1723678</v>
      </c>
      <c r="L107" s="15">
        <f t="shared" si="11"/>
        <v>3449200</v>
      </c>
    </row>
    <row r="108" spans="1:12" s="3" customFormat="1" x14ac:dyDescent="0.2">
      <c r="A108" s="13" t="s">
        <v>92</v>
      </c>
      <c r="B108" s="13">
        <v>39006</v>
      </c>
      <c r="C108" s="14">
        <v>284</v>
      </c>
      <c r="D108" s="15">
        <v>470087.55236000003</v>
      </c>
      <c r="E108" s="15">
        <v>359389.41750000004</v>
      </c>
      <c r="F108" s="15">
        <v>366580</v>
      </c>
      <c r="G108" s="16">
        <v>1</v>
      </c>
      <c r="H108" s="15">
        <f t="shared" si="9"/>
        <v>0</v>
      </c>
      <c r="I108" s="15">
        <v>365181</v>
      </c>
      <c r="J108" s="16">
        <v>1</v>
      </c>
      <c r="K108" s="15">
        <f t="shared" si="10"/>
        <v>0</v>
      </c>
      <c r="L108" s="15">
        <f t="shared" si="11"/>
        <v>0</v>
      </c>
    </row>
    <row r="109" spans="1:12" s="3" customFormat="1" x14ac:dyDescent="0.2">
      <c r="A109" s="13" t="s">
        <v>145</v>
      </c>
      <c r="B109" s="13">
        <v>60004</v>
      </c>
      <c r="C109" s="14">
        <v>519.6</v>
      </c>
      <c r="D109" s="15">
        <v>672149.69968400011</v>
      </c>
      <c r="E109" s="15">
        <v>259521.17249999996</v>
      </c>
      <c r="F109" s="15">
        <v>308244</v>
      </c>
      <c r="G109" s="16">
        <v>1</v>
      </c>
      <c r="H109" s="15">
        <f t="shared" si="9"/>
        <v>0</v>
      </c>
      <c r="I109" s="15">
        <v>312063</v>
      </c>
      <c r="J109" s="16">
        <v>1</v>
      </c>
      <c r="K109" s="15">
        <f t="shared" si="10"/>
        <v>0</v>
      </c>
      <c r="L109" s="15">
        <f t="shared" si="11"/>
        <v>0</v>
      </c>
    </row>
    <row r="110" spans="1:12" s="3" customFormat="1" x14ac:dyDescent="0.2">
      <c r="A110" s="13" t="s">
        <v>81</v>
      </c>
      <c r="B110" s="13">
        <v>33003</v>
      </c>
      <c r="C110" s="14">
        <v>564</v>
      </c>
      <c r="D110" s="15">
        <v>643782.14356</v>
      </c>
      <c r="E110" s="15">
        <v>83385.609999999986</v>
      </c>
      <c r="F110" s="15">
        <v>396325</v>
      </c>
      <c r="G110" s="16">
        <v>1</v>
      </c>
      <c r="H110" s="15">
        <f t="shared" si="9"/>
        <v>0</v>
      </c>
      <c r="I110" s="15">
        <v>411418</v>
      </c>
      <c r="J110" s="16">
        <v>1</v>
      </c>
      <c r="K110" s="15">
        <f t="shared" si="10"/>
        <v>0</v>
      </c>
      <c r="L110" s="15">
        <f t="shared" si="11"/>
        <v>0</v>
      </c>
    </row>
    <row r="111" spans="1:12" s="3" customFormat="1" x14ac:dyDescent="0.2">
      <c r="A111" s="13" t="s">
        <v>78</v>
      </c>
      <c r="B111" s="13">
        <v>32002</v>
      </c>
      <c r="C111" s="14">
        <v>3120.99</v>
      </c>
      <c r="D111" s="15">
        <v>4274592.4478120999</v>
      </c>
      <c r="E111" s="15">
        <v>0</v>
      </c>
      <c r="F111" s="15">
        <v>1282595</v>
      </c>
      <c r="G111" s="16">
        <v>1</v>
      </c>
      <c r="H111" s="15">
        <f t="shared" si="9"/>
        <v>854701</v>
      </c>
      <c r="I111" s="15">
        <v>1283658</v>
      </c>
      <c r="J111" s="16">
        <v>1</v>
      </c>
      <c r="K111" s="15">
        <f t="shared" si="10"/>
        <v>853638</v>
      </c>
      <c r="L111" s="15">
        <f t="shared" si="11"/>
        <v>1708339</v>
      </c>
    </row>
    <row r="112" spans="1:12" s="3" customFormat="1" x14ac:dyDescent="0.2">
      <c r="A112" s="13" t="s">
        <v>11</v>
      </c>
      <c r="B112" s="13">
        <v>1001</v>
      </c>
      <c r="C112" s="14">
        <v>271</v>
      </c>
      <c r="D112" s="15">
        <v>621666.06108999997</v>
      </c>
      <c r="E112" s="15">
        <v>0</v>
      </c>
      <c r="F112" s="15">
        <v>253544</v>
      </c>
      <c r="G112" s="16">
        <v>1</v>
      </c>
      <c r="H112" s="15">
        <f t="shared" si="9"/>
        <v>57289</v>
      </c>
      <c r="I112" s="15">
        <v>277333</v>
      </c>
      <c r="J112" s="16">
        <v>1</v>
      </c>
      <c r="K112" s="15">
        <f t="shared" si="10"/>
        <v>33500</v>
      </c>
      <c r="L112" s="15">
        <f t="shared" si="11"/>
        <v>90789</v>
      </c>
    </row>
    <row r="113" spans="1:12" s="3" customFormat="1" x14ac:dyDescent="0.2">
      <c r="A113" s="13" t="s">
        <v>35</v>
      </c>
      <c r="B113" s="13">
        <v>11005</v>
      </c>
      <c r="C113" s="14">
        <v>633.04999999999995</v>
      </c>
      <c r="D113" s="15">
        <v>809574.95495950012</v>
      </c>
      <c r="E113" s="15">
        <v>148128.81500000012</v>
      </c>
      <c r="F113" s="15">
        <v>589817</v>
      </c>
      <c r="G113" s="16">
        <v>1</v>
      </c>
      <c r="H113" s="15">
        <f t="shared" si="9"/>
        <v>0</v>
      </c>
      <c r="I113" s="15">
        <v>605251</v>
      </c>
      <c r="J113" s="16">
        <v>1</v>
      </c>
      <c r="K113" s="15">
        <f t="shared" si="10"/>
        <v>0</v>
      </c>
      <c r="L113" s="15">
        <f t="shared" si="11"/>
        <v>0</v>
      </c>
    </row>
    <row r="114" spans="1:12" s="3" customFormat="1" x14ac:dyDescent="0.2">
      <c r="A114" s="13" t="s">
        <v>123</v>
      </c>
      <c r="B114" s="13">
        <v>51004</v>
      </c>
      <c r="C114" s="14">
        <v>15601.880000000001</v>
      </c>
      <c r="D114" s="15">
        <v>25769585.532245204</v>
      </c>
      <c r="E114" s="15">
        <v>4974590.2799999909</v>
      </c>
      <c r="F114" s="15">
        <v>8824882</v>
      </c>
      <c r="G114" s="16">
        <v>1</v>
      </c>
      <c r="H114" s="15">
        <f t="shared" si="9"/>
        <v>1572616</v>
      </c>
      <c r="I114" s="15">
        <v>9146677</v>
      </c>
      <c r="J114" s="16">
        <v>1</v>
      </c>
      <c r="K114" s="15">
        <f t="shared" si="10"/>
        <v>1250821</v>
      </c>
      <c r="L114" s="15">
        <f t="shared" si="11"/>
        <v>2823437</v>
      </c>
    </row>
    <row r="115" spans="1:12" s="3" customFormat="1" x14ac:dyDescent="0.2">
      <c r="A115" s="13" t="s">
        <v>136</v>
      </c>
      <c r="B115" s="13">
        <v>56004</v>
      </c>
      <c r="C115" s="14">
        <v>506.45</v>
      </c>
      <c r="D115" s="15">
        <v>2365578.1267454997</v>
      </c>
      <c r="E115" s="15">
        <v>691356.63250000007</v>
      </c>
      <c r="F115" s="15">
        <v>446279</v>
      </c>
      <c r="G115" s="16">
        <v>1</v>
      </c>
      <c r="H115" s="15">
        <f t="shared" si="9"/>
        <v>390832</v>
      </c>
      <c r="I115" s="15">
        <v>469658</v>
      </c>
      <c r="J115" s="16">
        <v>1</v>
      </c>
      <c r="K115" s="15">
        <f t="shared" si="10"/>
        <v>367453</v>
      </c>
      <c r="L115" s="15">
        <f t="shared" si="11"/>
        <v>758285</v>
      </c>
    </row>
    <row r="116" spans="1:12" s="3" customFormat="1" x14ac:dyDescent="0.2">
      <c r="A116" s="13" t="s">
        <v>130</v>
      </c>
      <c r="B116" s="13">
        <v>54004</v>
      </c>
      <c r="C116" s="14">
        <v>242</v>
      </c>
      <c r="D116" s="15">
        <v>315232.97518000001</v>
      </c>
      <c r="E116" s="15">
        <v>284075.58</v>
      </c>
      <c r="F116" s="15">
        <v>157218</v>
      </c>
      <c r="G116" s="16">
        <v>1</v>
      </c>
      <c r="H116" s="15">
        <f t="shared" si="9"/>
        <v>0</v>
      </c>
      <c r="I116" s="15">
        <v>168863</v>
      </c>
      <c r="J116" s="16">
        <v>1</v>
      </c>
      <c r="K116" s="15">
        <f t="shared" si="10"/>
        <v>0</v>
      </c>
      <c r="L116" s="15">
        <f t="shared" si="11"/>
        <v>0</v>
      </c>
    </row>
    <row r="117" spans="1:12" s="3" customFormat="1" x14ac:dyDescent="0.2">
      <c r="A117" s="13" t="s">
        <v>134</v>
      </c>
      <c r="B117" s="13">
        <v>55005</v>
      </c>
      <c r="C117" s="14">
        <v>215</v>
      </c>
      <c r="D117" s="15">
        <v>269675.48485000001</v>
      </c>
      <c r="E117" s="15">
        <v>362922.35</v>
      </c>
      <c r="F117" s="15">
        <v>337705</v>
      </c>
      <c r="G117" s="16">
        <v>0.22</v>
      </c>
      <c r="H117" s="15">
        <f t="shared" si="9"/>
        <v>0</v>
      </c>
      <c r="I117" s="15">
        <v>348166</v>
      </c>
      <c r="J117" s="16">
        <v>0.22</v>
      </c>
      <c r="K117" s="15">
        <f t="shared" si="10"/>
        <v>0</v>
      </c>
      <c r="L117" s="15">
        <f t="shared" si="11"/>
        <v>0</v>
      </c>
    </row>
    <row r="118" spans="1:12" s="3" customFormat="1" x14ac:dyDescent="0.2">
      <c r="A118" s="13" t="s">
        <v>19</v>
      </c>
      <c r="B118" s="13">
        <v>4003</v>
      </c>
      <c r="C118" s="14">
        <v>257.13</v>
      </c>
      <c r="D118" s="15">
        <v>364565.04414270003</v>
      </c>
      <c r="E118" s="15">
        <v>108864.82</v>
      </c>
      <c r="F118" s="15">
        <v>284916</v>
      </c>
      <c r="G118" s="16">
        <v>0.7</v>
      </c>
      <c r="H118" s="15">
        <f t="shared" si="9"/>
        <v>0</v>
      </c>
      <c r="I118" s="15">
        <v>311602</v>
      </c>
      <c r="J118" s="16">
        <v>0.7</v>
      </c>
      <c r="K118" s="15">
        <f t="shared" si="10"/>
        <v>0</v>
      </c>
      <c r="L118" s="15">
        <f t="shared" si="11"/>
        <v>0</v>
      </c>
    </row>
    <row r="119" spans="1:12" s="3" customFormat="1" x14ac:dyDescent="0.2">
      <c r="A119" s="13" t="s">
        <v>151</v>
      </c>
      <c r="B119" s="13">
        <v>62005</v>
      </c>
      <c r="C119" s="14">
        <v>195</v>
      </c>
      <c r="D119" s="15">
        <v>324992.44905</v>
      </c>
      <c r="E119" s="15">
        <v>140395.27000000002</v>
      </c>
      <c r="F119" s="15">
        <v>426121</v>
      </c>
      <c r="G119" s="16">
        <v>0.59</v>
      </c>
      <c r="H119" s="15">
        <f t="shared" si="9"/>
        <v>0</v>
      </c>
      <c r="I119" s="15">
        <v>442394</v>
      </c>
      <c r="J119" s="16">
        <v>0.59</v>
      </c>
      <c r="K119" s="15">
        <f t="shared" si="10"/>
        <v>0</v>
      </c>
      <c r="L119" s="15">
        <f t="shared" si="11"/>
        <v>0</v>
      </c>
    </row>
    <row r="120" spans="1:12" s="3" customFormat="1" x14ac:dyDescent="0.2">
      <c r="A120" s="13" t="s">
        <v>115</v>
      </c>
      <c r="B120" s="13">
        <v>49005</v>
      </c>
      <c r="C120" s="14">
        <v>28673.439999999999</v>
      </c>
      <c r="D120" s="15">
        <v>55878736.402897596</v>
      </c>
      <c r="E120" s="15">
        <v>0</v>
      </c>
      <c r="F120" s="15">
        <v>12259293</v>
      </c>
      <c r="G120" s="16">
        <v>1</v>
      </c>
      <c r="H120" s="15">
        <f t="shared" si="9"/>
        <v>15680075</v>
      </c>
      <c r="I120" s="15">
        <v>12550657</v>
      </c>
      <c r="J120" s="16">
        <v>1</v>
      </c>
      <c r="K120" s="15">
        <f t="shared" si="10"/>
        <v>15388711</v>
      </c>
      <c r="L120" s="15">
        <f t="shared" si="11"/>
        <v>31068786</v>
      </c>
    </row>
    <row r="121" spans="1:12" s="3" customFormat="1" x14ac:dyDescent="0.2">
      <c r="A121" s="13" t="s">
        <v>22</v>
      </c>
      <c r="B121" s="13">
        <v>5005</v>
      </c>
      <c r="C121" s="14">
        <v>821</v>
      </c>
      <c r="D121" s="15">
        <v>1152418.52559</v>
      </c>
      <c r="E121" s="15">
        <v>0</v>
      </c>
      <c r="F121" s="15">
        <v>357917</v>
      </c>
      <c r="G121" s="16">
        <v>1</v>
      </c>
      <c r="H121" s="15">
        <f t="shared" si="9"/>
        <v>218292</v>
      </c>
      <c r="I121" s="15">
        <v>375982</v>
      </c>
      <c r="J121" s="16">
        <v>1</v>
      </c>
      <c r="K121" s="15">
        <f t="shared" si="10"/>
        <v>200227</v>
      </c>
      <c r="L121" s="15">
        <f t="shared" si="11"/>
        <v>418519</v>
      </c>
    </row>
    <row r="122" spans="1:12" s="3" customFormat="1" x14ac:dyDescent="0.2">
      <c r="A122" s="13" t="s">
        <v>129</v>
      </c>
      <c r="B122" s="13">
        <v>54002</v>
      </c>
      <c r="C122" s="14">
        <v>1052</v>
      </c>
      <c r="D122" s="15">
        <v>2332325.6250800001</v>
      </c>
      <c r="E122" s="15">
        <v>686558.31249999965</v>
      </c>
      <c r="F122" s="15">
        <v>696025</v>
      </c>
      <c r="G122" s="16">
        <v>1</v>
      </c>
      <c r="H122" s="15">
        <f t="shared" si="9"/>
        <v>126859</v>
      </c>
      <c r="I122" s="15">
        <v>722927</v>
      </c>
      <c r="J122" s="16">
        <v>1</v>
      </c>
      <c r="K122" s="15">
        <f t="shared" si="10"/>
        <v>99957</v>
      </c>
      <c r="L122" s="15">
        <f t="shared" si="11"/>
        <v>226816</v>
      </c>
    </row>
    <row r="123" spans="1:12" s="3" customFormat="1" x14ac:dyDescent="0.2">
      <c r="A123" s="13" t="s">
        <v>46</v>
      </c>
      <c r="B123" s="13">
        <v>15003</v>
      </c>
      <c r="C123" s="14">
        <v>176</v>
      </c>
      <c r="D123" s="15">
        <v>349290.93104</v>
      </c>
      <c r="E123" s="15">
        <v>0</v>
      </c>
      <c r="F123" s="15">
        <v>13972</v>
      </c>
      <c r="G123" s="16">
        <v>1</v>
      </c>
      <c r="H123" s="15">
        <f t="shared" si="9"/>
        <v>160673</v>
      </c>
      <c r="I123" s="15">
        <v>14646</v>
      </c>
      <c r="J123" s="16">
        <v>1</v>
      </c>
      <c r="K123" s="15">
        <f t="shared" si="10"/>
        <v>159999</v>
      </c>
      <c r="L123" s="15">
        <f t="shared" si="11"/>
        <v>320672</v>
      </c>
    </row>
    <row r="124" spans="1:12" s="3" customFormat="1" x14ac:dyDescent="0.2">
      <c r="A124" s="13" t="s">
        <v>69</v>
      </c>
      <c r="B124" s="13">
        <v>26005</v>
      </c>
      <c r="C124" s="14">
        <v>91</v>
      </c>
      <c r="D124" s="15">
        <v>90695.388890000017</v>
      </c>
      <c r="E124" s="15">
        <v>970576.65999999992</v>
      </c>
      <c r="F124" s="15">
        <v>112302</v>
      </c>
      <c r="G124" s="16">
        <v>1</v>
      </c>
      <c r="H124" s="15">
        <f t="shared" si="9"/>
        <v>0</v>
      </c>
      <c r="I124" s="15">
        <v>120801</v>
      </c>
      <c r="J124" s="16">
        <v>1</v>
      </c>
      <c r="K124" s="15">
        <f t="shared" si="10"/>
        <v>0</v>
      </c>
      <c r="L124" s="15">
        <f t="shared" si="11"/>
        <v>0</v>
      </c>
    </row>
    <row r="125" spans="1:12" s="3" customFormat="1" x14ac:dyDescent="0.2">
      <c r="A125" s="13" t="s">
        <v>94</v>
      </c>
      <c r="B125" s="13">
        <v>40002</v>
      </c>
      <c r="C125" s="14">
        <v>2903.18</v>
      </c>
      <c r="D125" s="15">
        <v>4244647.7003722005</v>
      </c>
      <c r="E125" s="15">
        <v>106746.21249999967</v>
      </c>
      <c r="F125" s="15">
        <v>1722384</v>
      </c>
      <c r="G125" s="16">
        <v>1</v>
      </c>
      <c r="H125" s="15">
        <f t="shared" si="9"/>
        <v>346567</v>
      </c>
      <c r="I125" s="15">
        <v>1853204</v>
      </c>
      <c r="J125" s="16">
        <v>1</v>
      </c>
      <c r="K125" s="15">
        <f t="shared" si="10"/>
        <v>215747</v>
      </c>
      <c r="L125" s="15">
        <f t="shared" si="11"/>
        <v>562314</v>
      </c>
    </row>
    <row r="126" spans="1:12" s="3" customFormat="1" x14ac:dyDescent="0.2">
      <c r="A126" s="13" t="s">
        <v>139</v>
      </c>
      <c r="B126" s="13">
        <v>57001</v>
      </c>
      <c r="C126" s="14">
        <v>461.15</v>
      </c>
      <c r="D126" s="15">
        <v>718745.95285849995</v>
      </c>
      <c r="E126" s="15">
        <v>1961897.3350000002</v>
      </c>
      <c r="F126" s="15">
        <v>461519</v>
      </c>
      <c r="G126" s="16">
        <v>0.93</v>
      </c>
      <c r="H126" s="15">
        <f t="shared" si="9"/>
        <v>0</v>
      </c>
      <c r="I126" s="15">
        <v>488776</v>
      </c>
      <c r="J126" s="16">
        <v>0.93</v>
      </c>
      <c r="K126" s="15">
        <f t="shared" si="10"/>
        <v>0</v>
      </c>
      <c r="L126" s="15">
        <f t="shared" si="11"/>
        <v>0</v>
      </c>
    </row>
    <row r="127" spans="1:12" s="3" customFormat="1" x14ac:dyDescent="0.2">
      <c r="A127" s="13" t="s">
        <v>131</v>
      </c>
      <c r="B127" s="13">
        <v>54006</v>
      </c>
      <c r="C127" s="14">
        <v>192</v>
      </c>
      <c r="D127" s="15">
        <v>241089.26568000001</v>
      </c>
      <c r="E127" s="15">
        <v>307517.81</v>
      </c>
      <c r="F127" s="15">
        <v>133743</v>
      </c>
      <c r="G127" s="16">
        <v>1</v>
      </c>
      <c r="H127" s="15">
        <f t="shared" si="9"/>
        <v>0</v>
      </c>
      <c r="I127" s="15">
        <v>135397</v>
      </c>
      <c r="J127" s="16">
        <v>1</v>
      </c>
      <c r="K127" s="15">
        <f t="shared" si="10"/>
        <v>0</v>
      </c>
      <c r="L127" s="15">
        <f t="shared" si="11"/>
        <v>0</v>
      </c>
    </row>
    <row r="128" spans="1:12" s="3" customFormat="1" x14ac:dyDescent="0.2">
      <c r="A128" s="13" t="s">
        <v>98</v>
      </c>
      <c r="B128" s="13">
        <v>41005</v>
      </c>
      <c r="C128" s="14">
        <v>2651.45</v>
      </c>
      <c r="D128" s="15">
        <v>5085894.5762954997</v>
      </c>
      <c r="E128" s="15">
        <v>0</v>
      </c>
      <c r="F128" s="15">
        <v>960980</v>
      </c>
      <c r="G128" s="16">
        <v>1</v>
      </c>
      <c r="H128" s="15">
        <f t="shared" si="9"/>
        <v>1581967</v>
      </c>
      <c r="I128" s="15">
        <v>1000970</v>
      </c>
      <c r="J128" s="16">
        <v>1</v>
      </c>
      <c r="K128" s="15">
        <f t="shared" si="10"/>
        <v>1541977</v>
      </c>
      <c r="L128" s="15">
        <f t="shared" si="11"/>
        <v>3123944</v>
      </c>
    </row>
    <row r="129" spans="1:12" s="3" customFormat="1" x14ac:dyDescent="0.2">
      <c r="A129" s="13" t="s">
        <v>56</v>
      </c>
      <c r="B129" s="13">
        <v>20003</v>
      </c>
      <c r="C129" s="14">
        <v>370</v>
      </c>
      <c r="D129" s="15">
        <v>442459.9423</v>
      </c>
      <c r="E129" s="15">
        <v>0</v>
      </c>
      <c r="F129" s="15">
        <v>151080</v>
      </c>
      <c r="G129" s="16">
        <v>1</v>
      </c>
      <c r="H129" s="15">
        <f t="shared" si="9"/>
        <v>70150</v>
      </c>
      <c r="I129" s="15">
        <v>158363</v>
      </c>
      <c r="J129" s="16">
        <v>1</v>
      </c>
      <c r="K129" s="15">
        <f t="shared" si="10"/>
        <v>62867</v>
      </c>
      <c r="L129" s="15">
        <f t="shared" si="11"/>
        <v>133017</v>
      </c>
    </row>
    <row r="130" spans="1:12" s="3" customFormat="1" x14ac:dyDescent="0.2">
      <c r="A130" s="13" t="s">
        <v>157</v>
      </c>
      <c r="B130" s="13">
        <v>66001</v>
      </c>
      <c r="C130" s="14">
        <v>2084.1</v>
      </c>
      <c r="D130" s="15">
        <v>3226955.1621390004</v>
      </c>
      <c r="E130" s="15">
        <v>0</v>
      </c>
      <c r="F130" s="15">
        <v>145236</v>
      </c>
      <c r="G130" s="16">
        <v>1</v>
      </c>
      <c r="H130" s="15">
        <f t="shared" si="9"/>
        <v>1468242</v>
      </c>
      <c r="I130" s="15">
        <v>154775</v>
      </c>
      <c r="J130" s="16">
        <v>1</v>
      </c>
      <c r="K130" s="15">
        <f t="shared" si="10"/>
        <v>1458703</v>
      </c>
      <c r="L130" s="15">
        <f t="shared" si="11"/>
        <v>2926945</v>
      </c>
    </row>
    <row r="131" spans="1:12" s="3" customFormat="1" x14ac:dyDescent="0.2">
      <c r="A131" s="13" t="s">
        <v>116</v>
      </c>
      <c r="B131" s="13">
        <v>49006</v>
      </c>
      <c r="C131" s="14">
        <v>1022</v>
      </c>
      <c r="D131" s="15">
        <v>1506238.5913799999</v>
      </c>
      <c r="E131" s="15">
        <v>0</v>
      </c>
      <c r="F131" s="15">
        <v>804556</v>
      </c>
      <c r="G131" s="16">
        <v>1</v>
      </c>
      <c r="H131" s="15">
        <f t="shared" si="9"/>
        <v>0</v>
      </c>
      <c r="I131" s="15">
        <v>837010</v>
      </c>
      <c r="J131" s="16">
        <v>1</v>
      </c>
      <c r="K131" s="15">
        <f t="shared" si="10"/>
        <v>0</v>
      </c>
      <c r="L131" s="15">
        <f t="shared" si="11"/>
        <v>0</v>
      </c>
    </row>
    <row r="132" spans="1:12" s="3" customFormat="1" x14ac:dyDescent="0.2">
      <c r="A132" s="13" t="s">
        <v>82</v>
      </c>
      <c r="B132" s="13">
        <v>33005</v>
      </c>
      <c r="C132" s="14">
        <v>183</v>
      </c>
      <c r="D132" s="15">
        <v>251830.85556999999</v>
      </c>
      <c r="E132" s="15">
        <v>585084.34250000003</v>
      </c>
      <c r="F132" s="15">
        <v>264602</v>
      </c>
      <c r="G132" s="16">
        <v>1</v>
      </c>
      <c r="H132" s="15">
        <f t="shared" si="9"/>
        <v>0</v>
      </c>
      <c r="I132" s="15">
        <v>280028</v>
      </c>
      <c r="J132" s="16">
        <v>1</v>
      </c>
      <c r="K132" s="15">
        <f t="shared" si="10"/>
        <v>0</v>
      </c>
      <c r="L132" s="15">
        <f t="shared" si="11"/>
        <v>0</v>
      </c>
    </row>
    <row r="133" spans="1:12" s="3" customFormat="1" x14ac:dyDescent="0.2">
      <c r="A133" s="13" t="s">
        <v>38</v>
      </c>
      <c r="B133" s="13">
        <v>13001</v>
      </c>
      <c r="C133" s="14">
        <v>1523.9899999999998</v>
      </c>
      <c r="D133" s="15">
        <v>2864735.7071821</v>
      </c>
      <c r="E133" s="15">
        <v>331490.09999999963</v>
      </c>
      <c r="F133" s="15">
        <v>681226</v>
      </c>
      <c r="G133" s="16">
        <v>1</v>
      </c>
      <c r="H133" s="15">
        <f t="shared" ref="H133:H164" si="12">IF((((0.5*D133-F133)*G133)-(E133*0.5))&lt;0,0,ROUND((((0.5*D133-F133)*G133)-(E133*0.5)),0))</f>
        <v>585397</v>
      </c>
      <c r="I133" s="15">
        <v>786081</v>
      </c>
      <c r="J133" s="16">
        <v>1</v>
      </c>
      <c r="K133" s="15">
        <f t="shared" ref="K133:K164" si="13">IF((((0.5*D133-I133)*J133)-(E133*0.5))&lt;0,0,ROUND((((0.5*D133-I133)*J133)-(E133*0.5)),0))</f>
        <v>480542</v>
      </c>
      <c r="L133" s="15">
        <f t="shared" ref="L133:L164" si="14">K133+H133</f>
        <v>1065939</v>
      </c>
    </row>
    <row r="134" spans="1:12" s="3" customFormat="1" x14ac:dyDescent="0.2">
      <c r="A134" s="13" t="s">
        <v>146</v>
      </c>
      <c r="B134" s="13">
        <v>60006</v>
      </c>
      <c r="C134" s="14">
        <v>421.08</v>
      </c>
      <c r="D134" s="15">
        <v>555724.25781320001</v>
      </c>
      <c r="E134" s="15">
        <v>1332855.5049999999</v>
      </c>
      <c r="F134" s="15">
        <v>335228</v>
      </c>
      <c r="G134" s="16">
        <v>1</v>
      </c>
      <c r="H134" s="15">
        <f t="shared" si="12"/>
        <v>0</v>
      </c>
      <c r="I134" s="15">
        <v>332162</v>
      </c>
      <c r="J134" s="16">
        <v>1</v>
      </c>
      <c r="K134" s="15">
        <f t="shared" si="13"/>
        <v>0</v>
      </c>
      <c r="L134" s="15">
        <f t="shared" si="14"/>
        <v>0</v>
      </c>
    </row>
    <row r="135" spans="1:12" s="3" customFormat="1" x14ac:dyDescent="0.2">
      <c r="A135" s="13" t="s">
        <v>34</v>
      </c>
      <c r="B135" s="13">
        <v>11004</v>
      </c>
      <c r="C135" s="14">
        <v>843</v>
      </c>
      <c r="D135" s="15">
        <v>1656906.6369700001</v>
      </c>
      <c r="E135" s="15">
        <v>0</v>
      </c>
      <c r="F135" s="15">
        <v>297980</v>
      </c>
      <c r="G135" s="16">
        <v>1</v>
      </c>
      <c r="H135" s="15">
        <f t="shared" si="12"/>
        <v>530473</v>
      </c>
      <c r="I135" s="15">
        <v>305932</v>
      </c>
      <c r="J135" s="16">
        <v>1</v>
      </c>
      <c r="K135" s="15">
        <f t="shared" si="13"/>
        <v>522521</v>
      </c>
      <c r="L135" s="15">
        <f t="shared" si="14"/>
        <v>1052994</v>
      </c>
    </row>
    <row r="136" spans="1:12" s="3" customFormat="1" x14ac:dyDescent="0.2">
      <c r="A136" s="13" t="s">
        <v>124</v>
      </c>
      <c r="B136" s="13">
        <v>51005</v>
      </c>
      <c r="C136" s="14">
        <v>293</v>
      </c>
      <c r="D136" s="15">
        <v>272869.79246999999</v>
      </c>
      <c r="E136" s="15">
        <v>241550.47750000001</v>
      </c>
      <c r="F136" s="15">
        <v>217264</v>
      </c>
      <c r="G136" s="16">
        <v>0.46</v>
      </c>
      <c r="H136" s="15">
        <f t="shared" si="12"/>
        <v>0</v>
      </c>
      <c r="I136" s="15">
        <v>221537</v>
      </c>
      <c r="J136" s="16">
        <v>0.46</v>
      </c>
      <c r="K136" s="15">
        <f t="shared" si="13"/>
        <v>0</v>
      </c>
      <c r="L136" s="15">
        <f t="shared" si="14"/>
        <v>0</v>
      </c>
    </row>
    <row r="137" spans="1:12" s="3" customFormat="1" x14ac:dyDescent="0.2">
      <c r="A137" s="13" t="s">
        <v>26</v>
      </c>
      <c r="B137" s="13">
        <v>6005</v>
      </c>
      <c r="C137" s="14">
        <v>314</v>
      </c>
      <c r="D137" s="15">
        <v>446878.43605999998</v>
      </c>
      <c r="E137" s="15">
        <v>165813.38</v>
      </c>
      <c r="F137" s="15">
        <v>204281</v>
      </c>
      <c r="G137" s="16">
        <v>0.88</v>
      </c>
      <c r="H137" s="15">
        <f t="shared" si="12"/>
        <v>0</v>
      </c>
      <c r="I137" s="15">
        <v>219141</v>
      </c>
      <c r="J137" s="16">
        <v>0.88</v>
      </c>
      <c r="K137" s="15">
        <f t="shared" si="13"/>
        <v>0</v>
      </c>
      <c r="L137" s="15">
        <f t="shared" si="14"/>
        <v>0</v>
      </c>
    </row>
    <row r="138" spans="1:12" s="3" customFormat="1" x14ac:dyDescent="0.2">
      <c r="A138" s="13" t="s">
        <v>42</v>
      </c>
      <c r="B138" s="13">
        <v>14004</v>
      </c>
      <c r="C138" s="14">
        <v>4287.5</v>
      </c>
      <c r="D138" s="15">
        <v>7174559.3746250002</v>
      </c>
      <c r="E138" s="15">
        <v>909477.49999999977</v>
      </c>
      <c r="F138" s="15">
        <v>2258065</v>
      </c>
      <c r="G138" s="16">
        <v>1</v>
      </c>
      <c r="H138" s="15">
        <f t="shared" si="12"/>
        <v>874476</v>
      </c>
      <c r="I138" s="15">
        <v>2297901</v>
      </c>
      <c r="J138" s="16">
        <v>1</v>
      </c>
      <c r="K138" s="15">
        <f t="shared" si="13"/>
        <v>834640</v>
      </c>
      <c r="L138" s="15">
        <f t="shared" si="14"/>
        <v>1709116</v>
      </c>
    </row>
    <row r="139" spans="1:12" s="3" customFormat="1" x14ac:dyDescent="0.2">
      <c r="A139" s="13" t="s">
        <v>52</v>
      </c>
      <c r="B139" s="13">
        <v>18003</v>
      </c>
      <c r="C139" s="14">
        <v>186</v>
      </c>
      <c r="D139" s="15">
        <v>272322.17893999995</v>
      </c>
      <c r="E139" s="15">
        <v>562751.21</v>
      </c>
      <c r="F139" s="15">
        <v>162486</v>
      </c>
      <c r="G139" s="16">
        <v>1</v>
      </c>
      <c r="H139" s="15">
        <f t="shared" si="12"/>
        <v>0</v>
      </c>
      <c r="I139" s="15">
        <v>162280</v>
      </c>
      <c r="J139" s="16">
        <v>1</v>
      </c>
      <c r="K139" s="15">
        <f t="shared" si="13"/>
        <v>0</v>
      </c>
      <c r="L139" s="15">
        <f t="shared" si="14"/>
        <v>0</v>
      </c>
    </row>
    <row r="140" spans="1:12" s="3" customFormat="1" x14ac:dyDescent="0.2">
      <c r="A140" s="13" t="s">
        <v>43</v>
      </c>
      <c r="B140" s="13">
        <v>14005</v>
      </c>
      <c r="C140" s="14">
        <v>291</v>
      </c>
      <c r="D140" s="15">
        <v>348828.64688999997</v>
      </c>
      <c r="E140" s="15">
        <v>37196.707500000033</v>
      </c>
      <c r="F140" s="15">
        <v>216262</v>
      </c>
      <c r="G140" s="16">
        <v>1</v>
      </c>
      <c r="H140" s="15">
        <f t="shared" si="12"/>
        <v>0</v>
      </c>
      <c r="I140" s="15">
        <v>223330</v>
      </c>
      <c r="J140" s="16">
        <v>1</v>
      </c>
      <c r="K140" s="15">
        <f t="shared" si="13"/>
        <v>0</v>
      </c>
      <c r="L140" s="15">
        <f t="shared" si="14"/>
        <v>0</v>
      </c>
    </row>
    <row r="141" spans="1:12" s="3" customFormat="1" x14ac:dyDescent="0.2">
      <c r="A141" s="13" t="s">
        <v>53</v>
      </c>
      <c r="B141" s="13">
        <v>18005</v>
      </c>
      <c r="C141" s="14">
        <v>572.75</v>
      </c>
      <c r="D141" s="15">
        <v>802742.03422250005</v>
      </c>
      <c r="E141" s="15">
        <v>1731734.3975</v>
      </c>
      <c r="F141" s="15">
        <v>547620</v>
      </c>
      <c r="G141" s="16">
        <v>0.56000000000000005</v>
      </c>
      <c r="H141" s="15">
        <f t="shared" si="12"/>
        <v>0</v>
      </c>
      <c r="I141" s="15">
        <v>551484</v>
      </c>
      <c r="J141" s="16">
        <v>0.56000000000000005</v>
      </c>
      <c r="K141" s="15">
        <f t="shared" si="13"/>
        <v>0</v>
      </c>
      <c r="L141" s="15">
        <f t="shared" si="14"/>
        <v>0</v>
      </c>
    </row>
    <row r="142" spans="1:12" s="3" customFormat="1" x14ac:dyDescent="0.2">
      <c r="A142" s="13" t="s">
        <v>85</v>
      </c>
      <c r="B142" s="13">
        <v>36002</v>
      </c>
      <c r="C142" s="14">
        <v>465.35</v>
      </c>
      <c r="D142" s="15">
        <v>532971.69957649999</v>
      </c>
      <c r="E142" s="15">
        <v>786227.08750000002</v>
      </c>
      <c r="F142" s="15">
        <v>523384</v>
      </c>
      <c r="G142" s="16">
        <v>0.67</v>
      </c>
      <c r="H142" s="15">
        <f t="shared" si="12"/>
        <v>0</v>
      </c>
      <c r="I142" s="15">
        <v>551546</v>
      </c>
      <c r="J142" s="16">
        <v>0.67</v>
      </c>
      <c r="K142" s="15">
        <f t="shared" si="13"/>
        <v>0</v>
      </c>
      <c r="L142" s="15">
        <f t="shared" si="14"/>
        <v>0</v>
      </c>
    </row>
    <row r="143" spans="1:12" s="3" customFormat="1" x14ac:dyDescent="0.2">
      <c r="A143" s="13" t="s">
        <v>117</v>
      </c>
      <c r="B143" s="13">
        <v>49007</v>
      </c>
      <c r="C143" s="14">
        <v>1522</v>
      </c>
      <c r="D143" s="15">
        <v>2527889.1663800003</v>
      </c>
      <c r="E143" s="15">
        <v>0</v>
      </c>
      <c r="F143" s="15">
        <v>745260</v>
      </c>
      <c r="G143" s="16">
        <v>1</v>
      </c>
      <c r="H143" s="15">
        <f t="shared" si="12"/>
        <v>518685</v>
      </c>
      <c r="I143" s="15">
        <v>758270</v>
      </c>
      <c r="J143" s="16">
        <v>1</v>
      </c>
      <c r="K143" s="15">
        <f t="shared" si="13"/>
        <v>505675</v>
      </c>
      <c r="L143" s="15">
        <f t="shared" si="14"/>
        <v>1024360</v>
      </c>
    </row>
    <row r="144" spans="1:12" s="3" customFormat="1" x14ac:dyDescent="0.2">
      <c r="A144" s="13" t="s">
        <v>12</v>
      </c>
      <c r="B144" s="13">
        <v>1003</v>
      </c>
      <c r="C144" s="14">
        <v>123</v>
      </c>
      <c r="D144" s="15">
        <v>200385.90817000001</v>
      </c>
      <c r="E144" s="15">
        <v>301761.98</v>
      </c>
      <c r="F144" s="15">
        <v>190878</v>
      </c>
      <c r="G144" s="16">
        <v>0.82</v>
      </c>
      <c r="H144" s="15">
        <f t="shared" si="12"/>
        <v>0</v>
      </c>
      <c r="I144" s="15">
        <v>205033</v>
      </c>
      <c r="J144" s="16">
        <v>0.82</v>
      </c>
      <c r="K144" s="15">
        <f t="shared" si="13"/>
        <v>0</v>
      </c>
      <c r="L144" s="15">
        <f t="shared" si="14"/>
        <v>0</v>
      </c>
    </row>
    <row r="145" spans="1:12" s="3" customFormat="1" x14ac:dyDescent="0.2">
      <c r="A145" s="13" t="s">
        <v>109</v>
      </c>
      <c r="B145" s="13">
        <v>47001</v>
      </c>
      <c r="C145" s="14">
        <v>421</v>
      </c>
      <c r="D145" s="15">
        <v>555024.42958999996</v>
      </c>
      <c r="E145" s="15">
        <v>0</v>
      </c>
      <c r="F145" s="15">
        <v>172343</v>
      </c>
      <c r="G145" s="16">
        <v>1</v>
      </c>
      <c r="H145" s="15">
        <f t="shared" si="12"/>
        <v>105169</v>
      </c>
      <c r="I145" s="15">
        <v>178700</v>
      </c>
      <c r="J145" s="16">
        <v>1</v>
      </c>
      <c r="K145" s="15">
        <f t="shared" si="13"/>
        <v>98812</v>
      </c>
      <c r="L145" s="15">
        <f t="shared" si="14"/>
        <v>203981</v>
      </c>
    </row>
    <row r="146" spans="1:12" s="3" customFormat="1" x14ac:dyDescent="0.2">
      <c r="A146" s="13" t="s">
        <v>37</v>
      </c>
      <c r="B146" s="13">
        <v>12003</v>
      </c>
      <c r="C146" s="14">
        <v>334</v>
      </c>
      <c r="D146" s="15">
        <v>495145.2718600001</v>
      </c>
      <c r="E146" s="15">
        <v>324127.56999999995</v>
      </c>
      <c r="F146" s="15">
        <v>381168</v>
      </c>
      <c r="G146" s="16">
        <v>0.62</v>
      </c>
      <c r="H146" s="15">
        <f t="shared" si="12"/>
        <v>0</v>
      </c>
      <c r="I146" s="15">
        <v>404254</v>
      </c>
      <c r="J146" s="16">
        <v>0.62</v>
      </c>
      <c r="K146" s="15">
        <f t="shared" si="13"/>
        <v>0</v>
      </c>
      <c r="L146" s="15">
        <f t="shared" si="14"/>
        <v>0</v>
      </c>
    </row>
    <row r="147" spans="1:12" s="3" customFormat="1" x14ac:dyDescent="0.2">
      <c r="A147" s="13" t="s">
        <v>132</v>
      </c>
      <c r="B147" s="13">
        <v>54007</v>
      </c>
      <c r="C147" s="14">
        <v>242</v>
      </c>
      <c r="D147" s="15">
        <v>366806.68518000003</v>
      </c>
      <c r="E147" s="15">
        <v>537965.54499999993</v>
      </c>
      <c r="F147" s="15">
        <v>210871</v>
      </c>
      <c r="G147" s="16">
        <v>1</v>
      </c>
      <c r="H147" s="15">
        <f t="shared" si="12"/>
        <v>0</v>
      </c>
      <c r="I147" s="15">
        <v>221250</v>
      </c>
      <c r="J147" s="16">
        <v>1</v>
      </c>
      <c r="K147" s="15">
        <f t="shared" si="13"/>
        <v>0</v>
      </c>
      <c r="L147" s="15">
        <f t="shared" si="14"/>
        <v>0</v>
      </c>
    </row>
    <row r="148" spans="1:12" s="3" customFormat="1" x14ac:dyDescent="0.2">
      <c r="A148" s="13" t="s">
        <v>141</v>
      </c>
      <c r="B148" s="13">
        <v>59002</v>
      </c>
      <c r="C148" s="14">
        <v>833</v>
      </c>
      <c r="D148" s="15">
        <v>1110640.14907</v>
      </c>
      <c r="E148" s="15">
        <v>298931.75</v>
      </c>
      <c r="F148" s="15">
        <v>596932</v>
      </c>
      <c r="G148" s="16">
        <v>0.85</v>
      </c>
      <c r="H148" s="15">
        <f t="shared" si="12"/>
        <v>0</v>
      </c>
      <c r="I148" s="15">
        <v>678156</v>
      </c>
      <c r="J148" s="16">
        <v>0.85</v>
      </c>
      <c r="K148" s="15">
        <f t="shared" si="13"/>
        <v>0</v>
      </c>
      <c r="L148" s="15">
        <f t="shared" si="14"/>
        <v>0</v>
      </c>
    </row>
    <row r="149" spans="1:12" s="3" customFormat="1" x14ac:dyDescent="0.2">
      <c r="A149" s="13" t="s">
        <v>15</v>
      </c>
      <c r="B149" s="13">
        <v>2006</v>
      </c>
      <c r="C149" s="14">
        <v>313.75</v>
      </c>
      <c r="D149" s="15">
        <v>558954.49661250005</v>
      </c>
      <c r="E149" s="15">
        <v>0</v>
      </c>
      <c r="F149" s="15">
        <v>363170</v>
      </c>
      <c r="G149" s="16">
        <v>1</v>
      </c>
      <c r="H149" s="15">
        <f t="shared" si="12"/>
        <v>0</v>
      </c>
      <c r="I149" s="15">
        <v>361769</v>
      </c>
      <c r="J149" s="16">
        <v>1</v>
      </c>
      <c r="K149" s="15">
        <f t="shared" si="13"/>
        <v>0</v>
      </c>
      <c r="L149" s="15">
        <f t="shared" si="14"/>
        <v>0</v>
      </c>
    </row>
    <row r="150" spans="1:12" s="3" customFormat="1" x14ac:dyDescent="0.2">
      <c r="A150" s="13" t="s">
        <v>133</v>
      </c>
      <c r="B150" s="13">
        <v>55004</v>
      </c>
      <c r="C150" s="14">
        <v>265</v>
      </c>
      <c r="D150" s="15">
        <v>438177.12435</v>
      </c>
      <c r="E150" s="15">
        <v>349387.98750000005</v>
      </c>
      <c r="F150" s="15">
        <v>197127</v>
      </c>
      <c r="G150" s="16">
        <v>1</v>
      </c>
      <c r="H150" s="15">
        <f t="shared" si="12"/>
        <v>0</v>
      </c>
      <c r="I150" s="15">
        <v>201023</v>
      </c>
      <c r="J150" s="16">
        <v>1</v>
      </c>
      <c r="K150" s="15">
        <f t="shared" si="13"/>
        <v>0</v>
      </c>
      <c r="L150" s="15">
        <f t="shared" si="14"/>
        <v>0</v>
      </c>
    </row>
    <row r="151" spans="1:12" s="3" customFormat="1" x14ac:dyDescent="0.2">
      <c r="A151" s="13" t="s">
        <v>154</v>
      </c>
      <c r="B151" s="13">
        <v>63003</v>
      </c>
      <c r="C151" s="14">
        <v>3250.1699999999996</v>
      </c>
      <c r="D151" s="15">
        <v>5244007.7287242999</v>
      </c>
      <c r="E151" s="15">
        <v>0</v>
      </c>
      <c r="F151" s="15">
        <v>1402094</v>
      </c>
      <c r="G151" s="16">
        <v>1</v>
      </c>
      <c r="H151" s="15">
        <f t="shared" si="12"/>
        <v>1219910</v>
      </c>
      <c r="I151" s="15">
        <v>1449760</v>
      </c>
      <c r="J151" s="16">
        <v>1</v>
      </c>
      <c r="K151" s="15">
        <f t="shared" si="13"/>
        <v>1172244</v>
      </c>
      <c r="L151" s="15">
        <f t="shared" si="14"/>
        <v>2392154</v>
      </c>
    </row>
    <row r="152" spans="1:12" s="3" customFormat="1" ht="26.25" customHeight="1" x14ac:dyDescent="0.2">
      <c r="A152" s="19"/>
      <c r="B152" s="13"/>
      <c r="C152" s="14">
        <f>SUM(C5:C151)</f>
        <v>158592.71000000005</v>
      </c>
      <c r="D152" s="15">
        <f>SUM(D5:D151)</f>
        <v>270007022.89091086</v>
      </c>
      <c r="E152" s="15">
        <f t="shared" ref="E152:F152" si="15">SUM(E5:E151)</f>
        <v>50859861.812499993</v>
      </c>
      <c r="F152" s="15">
        <f t="shared" si="15"/>
        <v>92293496</v>
      </c>
      <c r="G152" s="16"/>
      <c r="H152" s="15">
        <f>SUM(H5:H151)</f>
        <v>49873192</v>
      </c>
      <c r="I152" s="15">
        <f>SUM(I5:I151)</f>
        <v>96075818</v>
      </c>
      <c r="J152" s="16"/>
      <c r="K152" s="15">
        <f>SUM(K5:K151)</f>
        <v>47682024</v>
      </c>
      <c r="L152" s="15">
        <f>SUM(L5:L151)</f>
        <v>97555216</v>
      </c>
    </row>
    <row r="153" spans="1:12" x14ac:dyDescent="0.2">
      <c r="L153" s="23"/>
    </row>
  </sheetData>
  <sortState xmlns:xlrd2="http://schemas.microsoft.com/office/spreadsheetml/2017/richdata2" ref="A5:L151">
    <sortCondition ref="A5:A151"/>
  </sortState>
  <pageMargins left="0.2" right="0.2" top="0.39" bottom="0.28999999999999998" header="0.17" footer="0.17"/>
  <pageSetup scale="94" fitToHeight="0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FY26 SE Aid Estimate</vt:lpstr>
      <vt:lpstr>'FY26 SE Aid Estimate'!Print_Area</vt:lpstr>
      <vt:lpstr>'FY26 SE Aid Estimate'!Print_Titles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2025-11-13T21:11:48Z</cp:lastPrinted>
  <dcterms:created xsi:type="dcterms:W3CDTF">2025-11-13T21:08:38Z</dcterms:created>
  <dcterms:modified xsi:type="dcterms:W3CDTF">2025-11-13T21:15:37Z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2025-11-13T21:11:53Z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666f3ac9-a8c3-430a-b5ae-75c8da46f65b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