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RC16967\Downloads\"/>
    </mc:Choice>
  </mc:AlternateContent>
  <xr:revisionPtr revIDLastSave="0" documentId="13_ncr:1_{6370E6ED-D67D-40EA-BEE1-9CEA84948F05}" xr6:coauthVersionLast="47" xr6:coauthVersionMax="47" xr10:uidLastSave="{00000000-0000-0000-0000-000000000000}"/>
  <bookViews>
    <workbookView xWindow="2550" yWindow="2550" windowWidth="26115" windowHeight="12495" xr2:uid="{03307C83-1387-473C-94C3-F9AC1E10DB3C}"/>
  </bookViews>
  <sheets>
    <sheet name="Other Revenue Local Effort FY27" sheetId="4" r:id="rId1"/>
    <sheet name="Renewable Facility Tax Revenue" sheetId="7" r:id="rId2"/>
  </sheets>
  <externalReferences>
    <externalReference r:id="rId3"/>
    <externalReference r:id="rId4"/>
    <externalReference r:id="rId5"/>
  </externalReferences>
  <definedNames>
    <definedName name="_51002">[1]Districts!#REF!</definedName>
    <definedName name="_xlnm._FilterDatabase" localSheetId="0" hidden="1">'Other Revenue Local Effort FY27'!$A$4:$K$4</definedName>
    <definedName name="_xlnm._FilterDatabase" localSheetId="1" hidden="1">'Renewable Facility Tax Revenue'!$A$4:$I$46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'Other Revenue Local Effort FY27'!$A$1:$K$153</definedName>
    <definedName name="_xlnm.Print_Area" localSheetId="1">'Renewable Facility Tax Revenue'!$A$1:$I$3</definedName>
    <definedName name="_xlnm.Print_Titles" localSheetId="0">'Other Revenue Local Effort FY27'!$4:$4</definedName>
    <definedName name="_xlnm.Print_Titles" localSheetId="1">'Renewable Facility Tax Revenue'!$4:$4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est">[1]Districts!#REF!</definedName>
    <definedName name="Tot_Number_Of_Teachers">#REF!</definedName>
    <definedName name="Total_Expenditure">#REF!</definedName>
    <definedName name="TOTAL_INSTRUCTIONAL_STAFF">#REF!</definedName>
    <definedName name="Totals_by_School_District">#REF!</definedName>
    <definedName name="Y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6" i="7" l="1"/>
  <c r="H44" i="7"/>
  <c r="I44" i="7" s="1"/>
  <c r="H22" i="7"/>
  <c r="I22" i="7" s="1"/>
  <c r="H38" i="7"/>
  <c r="I38" i="7" s="1"/>
  <c r="H24" i="7"/>
  <c r="I24" i="7" s="1"/>
  <c r="H10" i="7"/>
  <c r="I10" i="7" s="1"/>
  <c r="H7" i="7"/>
  <c r="I7" i="7" s="1"/>
  <c r="I43" i="7"/>
  <c r="I42" i="7"/>
  <c r="I41" i="7"/>
  <c r="I35" i="7"/>
  <c r="I33" i="7"/>
  <c r="I30" i="7"/>
  <c r="I29" i="7"/>
  <c r="I27" i="7"/>
  <c r="I25" i="7"/>
  <c r="I23" i="7"/>
  <c r="I21" i="7"/>
  <c r="I18" i="7"/>
  <c r="I16" i="7"/>
  <c r="I15" i="7"/>
  <c r="I9" i="7"/>
  <c r="I8" i="7"/>
  <c r="I6" i="7"/>
  <c r="H45" i="7"/>
  <c r="H40" i="7"/>
  <c r="H39" i="7"/>
  <c r="H37" i="7"/>
  <c r="H36" i="7"/>
  <c r="H34" i="7"/>
  <c r="H32" i="7"/>
  <c r="H31" i="7"/>
  <c r="H28" i="7"/>
  <c r="H26" i="7"/>
  <c r="H20" i="7"/>
  <c r="H19" i="7"/>
  <c r="H17" i="7"/>
  <c r="H14" i="7"/>
  <c r="H13" i="7"/>
  <c r="H12" i="7"/>
  <c r="H11" i="7"/>
  <c r="H5" i="7"/>
  <c r="I46" i="7" l="1"/>
  <c r="H46" i="7"/>
  <c r="J153" i="4" l="1"/>
  <c r="D153" i="4" l="1"/>
  <c r="F153" i="4"/>
  <c r="G153" i="4"/>
  <c r="H153" i="4"/>
  <c r="C153" i="4"/>
  <c r="E153" i="4"/>
  <c r="I145" i="4"/>
  <c r="K145" i="4" s="1"/>
  <c r="I77" i="4"/>
  <c r="K77" i="4" s="1"/>
  <c r="I80" i="4"/>
  <c r="K80" i="4" s="1"/>
  <c r="I150" i="4"/>
  <c r="K150" i="4" s="1"/>
  <c r="I14" i="4"/>
  <c r="K14" i="4" s="1"/>
  <c r="I11" i="4"/>
  <c r="K11" i="4" s="1"/>
  <c r="I18" i="4"/>
  <c r="K18" i="4" s="1"/>
  <c r="I119" i="4"/>
  <c r="K119" i="4" s="1"/>
  <c r="I23" i="4"/>
  <c r="K23" i="4" s="1"/>
  <c r="I49" i="4"/>
  <c r="K49" i="4" s="1"/>
  <c r="I122" i="4"/>
  <c r="K122" i="4" s="1"/>
  <c r="I39" i="4"/>
  <c r="K39" i="4" s="1"/>
  <c r="I5" i="4"/>
  <c r="K5" i="4" s="1"/>
  <c r="I57" i="4"/>
  <c r="K57" i="4" s="1"/>
  <c r="I138" i="4"/>
  <c r="K138" i="4" s="1"/>
  <c r="I63" i="4"/>
  <c r="K63" i="4" s="1"/>
  <c r="I29" i="4"/>
  <c r="K29" i="4" s="1"/>
  <c r="I83" i="4"/>
  <c r="K83" i="4" s="1"/>
  <c r="I13" i="4"/>
  <c r="K13" i="4" s="1"/>
  <c r="I105" i="4"/>
  <c r="K105" i="4" s="1"/>
  <c r="I70" i="4"/>
  <c r="K70" i="4" s="1"/>
  <c r="I8" i="4"/>
  <c r="K8" i="4" s="1"/>
  <c r="I136" i="4"/>
  <c r="K136" i="4" s="1"/>
  <c r="I114" i="4"/>
  <c r="K114" i="4" s="1"/>
  <c r="I31" i="4"/>
  <c r="K31" i="4" s="1"/>
  <c r="I147" i="4"/>
  <c r="K147" i="4" s="1"/>
  <c r="I134" i="4"/>
  <c r="K134" i="4" s="1"/>
  <c r="I79" i="4"/>
  <c r="K79" i="4" s="1"/>
  <c r="I56" i="4"/>
  <c r="K56" i="4" s="1"/>
  <c r="I69" i="4"/>
  <c r="K69" i="4" s="1"/>
  <c r="I139" i="4"/>
  <c r="K139" i="4" s="1"/>
  <c r="I141" i="4"/>
  <c r="K141" i="4" s="1"/>
  <c r="I94" i="4"/>
  <c r="K94" i="4" s="1"/>
  <c r="I95" i="4"/>
  <c r="K95" i="4" s="1"/>
  <c r="I124" i="4"/>
  <c r="K124" i="4" s="1"/>
  <c r="I35" i="4"/>
  <c r="K35" i="4" s="1"/>
  <c r="I47" i="4"/>
  <c r="K47" i="4" s="1"/>
  <c r="I51" i="4"/>
  <c r="K51" i="4" s="1"/>
  <c r="I100" i="4"/>
  <c r="K100" i="4" s="1"/>
  <c r="I103" i="4"/>
  <c r="K103" i="4" s="1"/>
  <c r="I140" i="4"/>
  <c r="K140" i="4" s="1"/>
  <c r="I142" i="4"/>
  <c r="K142" i="4" s="1"/>
  <c r="I40" i="4"/>
  <c r="K40" i="4" s="1"/>
  <c r="I44" i="4"/>
  <c r="K44" i="4" s="1"/>
  <c r="I130" i="4"/>
  <c r="K130" i="4" s="1"/>
  <c r="I10" i="4"/>
  <c r="K10" i="4" s="1"/>
  <c r="I34" i="4"/>
  <c r="K34" i="4" s="1"/>
  <c r="I19" i="4"/>
  <c r="K19" i="4" s="1"/>
  <c r="I46" i="4"/>
  <c r="K46" i="4" s="1"/>
  <c r="I78" i="4"/>
  <c r="K78" i="4" s="1"/>
  <c r="I45" i="4"/>
  <c r="K45" i="4" s="1"/>
  <c r="I74" i="4"/>
  <c r="K74" i="4" s="1"/>
  <c r="I107" i="4"/>
  <c r="K107" i="4" s="1"/>
  <c r="I54" i="4"/>
  <c r="K54" i="4" s="1"/>
  <c r="I16" i="4"/>
  <c r="K16" i="4" s="1"/>
  <c r="I98" i="4"/>
  <c r="K98" i="4" s="1"/>
  <c r="I24" i="4"/>
  <c r="K24" i="4" s="1"/>
  <c r="I62" i="4"/>
  <c r="K62" i="4" s="1"/>
  <c r="I125" i="4"/>
  <c r="K125" i="4" s="1"/>
  <c r="I64" i="4"/>
  <c r="K64" i="4" s="1"/>
  <c r="I27" i="4"/>
  <c r="K27" i="4" s="1"/>
  <c r="I50" i="4"/>
  <c r="K50" i="4" s="1"/>
  <c r="I65" i="4"/>
  <c r="K65" i="4" s="1"/>
  <c r="I99" i="4"/>
  <c r="K99" i="4" s="1"/>
  <c r="I66" i="4"/>
  <c r="K66" i="4" s="1"/>
  <c r="I21" i="4"/>
  <c r="K21" i="4" s="1"/>
  <c r="I67" i="4"/>
  <c r="K67" i="4" s="1"/>
  <c r="I112" i="4"/>
  <c r="K112" i="4" s="1"/>
  <c r="I58" i="4"/>
  <c r="K58" i="4" s="1"/>
  <c r="I97" i="4"/>
  <c r="K97" i="4" s="1"/>
  <c r="I111" i="4"/>
  <c r="K111" i="4" s="1"/>
  <c r="I132" i="4"/>
  <c r="K132" i="4" s="1"/>
  <c r="I71" i="4"/>
  <c r="K71" i="4" s="1"/>
  <c r="I82" i="4"/>
  <c r="K82" i="4" s="1"/>
  <c r="I143" i="4"/>
  <c r="K143" i="4" s="1"/>
  <c r="I81" i="4"/>
  <c r="K81" i="4" s="1"/>
  <c r="I9" i="4"/>
  <c r="K9" i="4" s="1"/>
  <c r="I37" i="4"/>
  <c r="K37" i="4" s="1"/>
  <c r="I84" i="4"/>
  <c r="K84" i="4" s="1"/>
  <c r="I30" i="4"/>
  <c r="K30" i="4" s="1"/>
  <c r="I91" i="4"/>
  <c r="K91" i="4" s="1"/>
  <c r="I86" i="4"/>
  <c r="K86" i="4" s="1"/>
  <c r="I126" i="4"/>
  <c r="K126" i="4" s="1"/>
  <c r="I26" i="4"/>
  <c r="K26" i="4" s="1"/>
  <c r="I68" i="4"/>
  <c r="K68" i="4" s="1"/>
  <c r="I88" i="4"/>
  <c r="K88" i="4" s="1"/>
  <c r="I129" i="4"/>
  <c r="K129" i="4" s="1"/>
  <c r="I90" i="4"/>
  <c r="K90" i="4" s="1"/>
  <c r="I25" i="4"/>
  <c r="K25" i="4" s="1"/>
  <c r="I102" i="4"/>
  <c r="K102" i="4" s="1"/>
  <c r="I93" i="4"/>
  <c r="K93" i="4" s="1"/>
  <c r="I52" i="4"/>
  <c r="K52" i="4" s="1"/>
  <c r="I89" i="4"/>
  <c r="K89" i="4" s="1"/>
  <c r="I22" i="4"/>
  <c r="K22" i="4" s="1"/>
  <c r="I85" i="4"/>
  <c r="K85" i="4" s="1"/>
  <c r="I96" i="4"/>
  <c r="K96" i="4" s="1"/>
  <c r="I53" i="4"/>
  <c r="K53" i="4" s="1"/>
  <c r="I146" i="4"/>
  <c r="K146" i="4" s="1"/>
  <c r="I76" i="4"/>
  <c r="K76" i="4" s="1"/>
  <c r="I12" i="4"/>
  <c r="K12" i="4" s="1"/>
  <c r="I20" i="4"/>
  <c r="K20" i="4" s="1"/>
  <c r="I38" i="4"/>
  <c r="K38" i="4" s="1"/>
  <c r="I59" i="4"/>
  <c r="K59" i="4" s="1"/>
  <c r="I121" i="4"/>
  <c r="K121" i="4" s="1"/>
  <c r="I133" i="4"/>
  <c r="K133" i="4" s="1"/>
  <c r="I144" i="4"/>
  <c r="K144" i="4" s="1"/>
  <c r="I55" i="4"/>
  <c r="K55" i="4" s="1"/>
  <c r="I32" i="4"/>
  <c r="K32" i="4" s="1"/>
  <c r="I42" i="4"/>
  <c r="K42" i="4" s="1"/>
  <c r="I72" i="4"/>
  <c r="K72" i="4" s="1"/>
  <c r="I104" i="4"/>
  <c r="K104" i="4" s="1"/>
  <c r="I115" i="4"/>
  <c r="K115" i="4" s="1"/>
  <c r="I137" i="4"/>
  <c r="K137" i="4" s="1"/>
  <c r="I17" i="4"/>
  <c r="K17" i="4" s="1"/>
  <c r="I87" i="4"/>
  <c r="K87" i="4" s="1"/>
  <c r="I61" i="4"/>
  <c r="K61" i="4" s="1"/>
  <c r="I75" i="4"/>
  <c r="K75" i="4" s="1"/>
  <c r="I123" i="4"/>
  <c r="K123" i="4" s="1"/>
  <c r="I117" i="4"/>
  <c r="K117" i="4" s="1"/>
  <c r="I128" i="4"/>
  <c r="K128" i="4" s="1"/>
  <c r="I148" i="4"/>
  <c r="K148" i="4" s="1"/>
  <c r="I151" i="4"/>
  <c r="K151" i="4" s="1"/>
  <c r="I118" i="4"/>
  <c r="K118" i="4" s="1"/>
  <c r="I41" i="4"/>
  <c r="K41" i="4" s="1"/>
  <c r="I116" i="4"/>
  <c r="K116" i="4" s="1"/>
  <c r="I73" i="4"/>
  <c r="K73" i="4" s="1"/>
  <c r="I106" i="4"/>
  <c r="K106" i="4" s="1"/>
  <c r="I127" i="4"/>
  <c r="K127" i="4" s="1"/>
  <c r="I6" i="4"/>
  <c r="K6" i="4" s="1"/>
  <c r="I149" i="4"/>
  <c r="K149" i="4" s="1"/>
  <c r="I33" i="4"/>
  <c r="K33" i="4" s="1"/>
  <c r="I28" i="4"/>
  <c r="K28" i="4" s="1"/>
  <c r="I92" i="4"/>
  <c r="K92" i="4" s="1"/>
  <c r="I110" i="4"/>
  <c r="K110" i="4" s="1"/>
  <c r="I135" i="4"/>
  <c r="K135" i="4" s="1"/>
  <c r="I7" i="4"/>
  <c r="K7" i="4" s="1"/>
  <c r="I15" i="4"/>
  <c r="K15" i="4" s="1"/>
  <c r="I48" i="4"/>
  <c r="K48" i="4" s="1"/>
  <c r="I36" i="4"/>
  <c r="K36" i="4" s="1"/>
  <c r="I120" i="4"/>
  <c r="K120" i="4" s="1"/>
  <c r="I101" i="4"/>
  <c r="K101" i="4" s="1"/>
  <c r="I60" i="4"/>
  <c r="K60" i="4" s="1"/>
  <c r="I152" i="4"/>
  <c r="K152" i="4" s="1"/>
  <c r="I43" i="4"/>
  <c r="K43" i="4" s="1"/>
  <c r="I108" i="4"/>
  <c r="K108" i="4" s="1"/>
  <c r="I131" i="4"/>
  <c r="K131" i="4" s="1"/>
  <c r="I113" i="4"/>
  <c r="K113" i="4" s="1"/>
  <c r="I109" i="4" l="1"/>
  <c r="I153" i="4" l="1"/>
  <c r="K109" i="4"/>
  <c r="K153" i="4" s="1"/>
</calcChain>
</file>

<file path=xl/sharedStrings.xml><?xml version="1.0" encoding="utf-8"?>
<sst xmlns="http://schemas.openxmlformats.org/spreadsheetml/2006/main" count="344" uniqueCount="255">
  <si>
    <t>Dist#</t>
  </si>
  <si>
    <t>District Name</t>
  </si>
  <si>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</si>
  <si>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</si>
  <si>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</si>
  <si>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</si>
  <si>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</si>
  <si>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</si>
  <si>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</si>
  <si>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</si>
  <si>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</si>
  <si>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</si>
  <si>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</si>
  <si>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</si>
  <si>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Area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</si>
  <si>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</si>
  <si>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</si>
  <si>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</si>
  <si>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</si>
  <si>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</si>
  <si>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</si>
  <si>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</si>
  <si>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</si>
  <si>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</si>
  <si>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</si>
  <si>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Community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</si>
  <si>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</si>
  <si>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</si>
  <si>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</si>
  <si>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</si>
  <si>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</si>
  <si>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</si>
  <si>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</si>
  <si>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</si>
  <si>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</si>
  <si>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</si>
  <si>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</si>
  <si>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</si>
  <si>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</si>
  <si>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</si>
  <si>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</si>
  <si>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</si>
  <si>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</si>
  <si>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</si>
  <si>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</si>
  <si>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</si>
  <si>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</si>
  <si>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</si>
  <si>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</si>
  <si>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Corsica-Stickney 21-3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</si>
  <si>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</si>
  <si>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</si>
  <si>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</si>
  <si>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</si>
  <si>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</si>
  <si>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</si>
  <si>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Big Stone City 25-1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</si>
  <si>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</si>
  <si>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</si>
  <si>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</si>
  <si>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</si>
  <si>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</si>
  <si>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</si>
  <si>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</si>
  <si>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</si>
  <si>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</si>
  <si>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</si>
  <si>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Bridgewater-Emery 30-3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</si>
  <si>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</si>
  <si>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</si>
  <si>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</si>
  <si>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</si>
  <si>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</si>
  <si>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</si>
  <si>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</si>
  <si>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</si>
  <si>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</si>
  <si>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</si>
  <si>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</si>
  <si>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</si>
  <si>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</si>
  <si>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Area 39-1</t>
  </si>
  <si>
    <t>Madison Central 39-2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</si>
  <si>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</si>
  <si>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</si>
  <si>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</si>
  <si>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</si>
  <si>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</si>
  <si>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</si>
  <si>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</si>
  <si>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</si>
  <si>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</si>
  <si>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</si>
  <si>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</si>
  <si>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</si>
  <si>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</si>
  <si>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</si>
  <si>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</si>
  <si>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</si>
  <si>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</si>
  <si>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</si>
  <si>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</si>
  <si>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</si>
  <si>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</si>
  <si>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</si>
  <si>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</si>
  <si>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</si>
  <si>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</si>
  <si>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</si>
  <si>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</si>
  <si>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</si>
  <si>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</si>
  <si>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</si>
  <si>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Area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</si>
  <si>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</si>
  <si>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</si>
  <si>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</si>
  <si>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</si>
  <si>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</si>
  <si>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</si>
  <si>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</si>
  <si>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</si>
  <si>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</si>
  <si>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</si>
  <si>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</si>
  <si>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</si>
  <si>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</si>
  <si>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</si>
  <si>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</si>
  <si>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</si>
  <si>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</si>
  <si>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</si>
  <si>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</si>
  <si>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</si>
  <si>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</si>
  <si>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</si>
  <si>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Viborg-Hurley 60-6</t>
  </si>
  <si>
    <t>Alcester-Hudson 61-1</t>
  </si>
  <si>
    <t>Beresford 61-2</t>
  </si>
  <si>
    <t>Elk Point-Jefferson 61-7</t>
  </si>
  <si>
    <t>Dakota Valley 61-8</t>
  </si>
  <si>
    <t>Selby Area 62-5</t>
  </si>
  <si>
    <t>Mobridge-Pollock 62-6</t>
  </si>
  <si>
    <t>Gayville-Volin 63-1</t>
  </si>
  <si>
    <t>Yankton 63-3</t>
  </si>
  <si>
    <t>Dupree 64-2</t>
  </si>
  <si>
    <t>Todd County 66-1</t>
  </si>
  <si>
    <t>Faulkton Area 24-4</t>
  </si>
  <si>
    <t>Oglala Lakota County 65-1</t>
  </si>
  <si>
    <t>County Apportionment 
2110</t>
  </si>
  <si>
    <t>Bank Franchise Taxes 
3114</t>
  </si>
  <si>
    <t>AVON 04-1***</t>
  </si>
  <si>
    <t>PREVAILING WIND PARK</t>
  </si>
  <si>
    <t>CLARK 12-2</t>
  </si>
  <si>
    <t>OAK TREE ENERGY</t>
  </si>
  <si>
    <t>CLARK 12-2**</t>
  </si>
  <si>
    <t>CROCKER WIND FARM</t>
  </si>
  <si>
    <t>DEUBROOK 05-6</t>
  </si>
  <si>
    <t>BUFFALO RIDGE I</t>
  </si>
  <si>
    <t>BUFFALO RIDGE II</t>
  </si>
  <si>
    <t>DEUBROOK 05-6**</t>
  </si>
  <si>
    <t>COYOTE RIDGE WIND</t>
  </si>
  <si>
    <t>DEUEL 19-4***</t>
  </si>
  <si>
    <t xml:space="preserve">NSP - MINNESOTA CROWNED RIDGE II </t>
  </si>
  <si>
    <t>ELKTON 05-3</t>
  </si>
  <si>
    <t>MIDDAKOTA WIND</t>
  </si>
  <si>
    <t>BUFFALO RIDGE 1</t>
  </si>
  <si>
    <t>GROTON AREA 06-6</t>
  </si>
  <si>
    <t>DAY COUNTY WIND</t>
  </si>
  <si>
    <t>HIGHMORE-HARROLD 34-2***</t>
  </si>
  <si>
    <t>TRIPLE H WIND FARM</t>
  </si>
  <si>
    <t>KIMBALL 07-2</t>
  </si>
  <si>
    <t>PRAIRIE WINDS SD 1</t>
  </si>
  <si>
    <t>KIMBALL 07-2*</t>
  </si>
  <si>
    <t>BRULE COUNTY WIND LLC</t>
  </si>
  <si>
    <t>Year 3</t>
  </si>
  <si>
    <t>LEOLA 44-2</t>
  </si>
  <si>
    <t>TATANKA WIND</t>
  </si>
  <si>
    <t>MILBANK 25-4**</t>
  </si>
  <si>
    <t>CROWNED RIDGE WIND</t>
  </si>
  <si>
    <t>MILLER AREA 29-4</t>
  </si>
  <si>
    <t>ROLLING THUNDER POWER PARTNERS</t>
  </si>
  <si>
    <t>MOBRIDGE-POLLOCK 62-6</t>
  </si>
  <si>
    <t>CAMPBELL COUNTY WIND</t>
  </si>
  <si>
    <t>NEWELL 09-2***</t>
  </si>
  <si>
    <t>WILLOW CREEK WIND</t>
  </si>
  <si>
    <t>TRIPP-DELMONT 33-5</t>
  </si>
  <si>
    <t>NORTHWESTERN ENERGY</t>
  </si>
  <si>
    <t>TRIPP-DELMONT 33-5***</t>
  </si>
  <si>
    <t>WAGNER 11-4</t>
  </si>
  <si>
    <t>WAGNER 11-4***</t>
  </si>
  <si>
    <t>WATERTOWN 14-4***</t>
  </si>
  <si>
    <t>WAVERLY SOUTH SHORE 14-5**</t>
  </si>
  <si>
    <t>WAVERLY SOUTH SHORE 14-5***</t>
  </si>
  <si>
    <t>WESSINGTON SPRINGS 36-2</t>
  </si>
  <si>
    <t>WHITE LAKE 01-3</t>
  </si>
  <si>
    <t>WHITE LAKE 01-3*</t>
  </si>
  <si>
    <t>AURORA COUNTY WIND LLC</t>
  </si>
  <si>
    <t>*BEGAN PRODUCING POWER IN 2018</t>
  </si>
  <si>
    <t>**BEGAN PRODUCING POWER IN 2019</t>
  </si>
  <si>
    <t>***BEGAN PRODUCING POWER IN 2020</t>
  </si>
  <si>
    <t>IF NO IN SERVICE DATE, WIND FARM BEGAN PRODUCING POWER PRIOR TO 7/1/2016</t>
  </si>
  <si>
    <t>Oldham-Ramona-Rutland 39-6</t>
  </si>
  <si>
    <t>School District</t>
  </si>
  <si>
    <t>In-Service 
Date</t>
  </si>
  <si>
    <t>DEUBROOK 05-6****</t>
  </si>
  <si>
    <t>TATANKA RIDGE WIND LLC</t>
  </si>
  <si>
    <t>DEUEL 19-4****</t>
  </si>
  <si>
    <t>DEUEL HARVEST WIND ENERGY</t>
  </si>
  <si>
    <t>ESTELLINE 28-2****</t>
  </si>
  <si>
    <t>Year 4</t>
  </si>
  <si>
    <t>SUMMIT 54-6****</t>
  </si>
  <si>
    <t>DAKOTA RANGE III, LLC</t>
  </si>
  <si>
    <t xml:space="preserve">WESSINGTON SPRINGS WIND </t>
  </si>
  <si>
    <t>****BEGAN PRODUCING POWER IN 2021</t>
  </si>
  <si>
    <t>Utility 
Taxes 
1140</t>
  </si>
  <si>
    <t>Local Revenue 
in Lieu of Taxes 
1210</t>
  </si>
  <si>
    <t>County Revenue 
in Lieu of Taxes 
2200</t>
  </si>
  <si>
    <t>Renewable Facility Taxes 
(Wind)
3113</t>
  </si>
  <si>
    <t>Year 5</t>
  </si>
  <si>
    <t>SUMMIT 54-6#</t>
  </si>
  <si>
    <t>NSP - Dakota Range I &amp; II</t>
  </si>
  <si>
    <t>WAVERLY SOUTH SHORE 14-5#</t>
  </si>
  <si>
    <t>#BEGAN PRODUCING POWER IN 2022</t>
  </si>
  <si>
    <t>District No.</t>
  </si>
  <si>
    <t>Project Name</t>
  </si>
  <si>
    <t>Project 
Type</t>
  </si>
  <si>
    <t>Wind</t>
  </si>
  <si>
    <t>HIGHMORE-HARROLD 34-2##</t>
  </si>
  <si>
    <t>NORTH BEND WIND PROJECT LLC</t>
  </si>
  <si>
    <t>Year 6</t>
  </si>
  <si>
    <t>MILLER AREA 29-4##</t>
  </si>
  <si>
    <t>SWEETLAND WIND FARM LLC</t>
  </si>
  <si>
    <t>OELRICHS 23-3</t>
  </si>
  <si>
    <t>FALL RIVER SOLAR</t>
  </si>
  <si>
    <t>Solar</t>
  </si>
  <si>
    <t>WOLSEY-WESSINGTON 02-6##</t>
  </si>
  <si>
    <t>## BEGAN PRODUCING POWER IN 2023 BUT ON OR AFTER OCTOBER 1ST</t>
  </si>
  <si>
    <t>REVENUE FROM SOLAR FARMS IMMEDIATELY COUNT AS LOCAL EFFORT</t>
  </si>
  <si>
    <t>Included 
Other Revenue Local Effort</t>
  </si>
  <si>
    <t>Excluded 
Other Revenue Local Effort
(Wind Only)</t>
  </si>
  <si>
    <t>Other Revenue Local Effort 
 Exclusion</t>
  </si>
  <si>
    <r>
      <t xml:space="preserve">FY2027 Other Revenue Local Effort </t>
    </r>
    <r>
      <rPr>
        <b/>
        <sz val="11"/>
        <rFont val="Calibri"/>
        <family val="2"/>
        <scheme val="minor"/>
      </rPr>
      <t>(based on FY25 Annual Financial Report)</t>
    </r>
  </si>
  <si>
    <t>FY2025
Total Reported Other Revenues</t>
  </si>
  <si>
    <t>FY2027
Total Local Effort from Other Revenue</t>
  </si>
  <si>
    <t>Payment Information Provided by Dept of Revenue as of 5/12/2025</t>
  </si>
  <si>
    <t>WIND &amp; SOLAR ENERGY TAX REVENUE - FY2025</t>
  </si>
  <si>
    <t>2025
Payment</t>
  </si>
  <si>
    <t>Equalized</t>
  </si>
  <si>
    <t>Year 1</t>
  </si>
  <si>
    <t>Year 7</t>
  </si>
  <si>
    <t>NEW UNDERWOOD 51-3</t>
  </si>
  <si>
    <t>WILD SPRINGS SOLAR</t>
  </si>
  <si>
    <t>FY2027
Equalization Year</t>
  </si>
  <si>
    <t>as of 10/27/2025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</si>
</sst>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7B784"/>
        <bgColor theme="4" tint="0.79995117038483843"/>
      </patternFill>
    </fill>
    <fill>
      <patternFill patternType="solid">
        <fgColor rgb="FFC7B784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8" fillId="0" borderId="0"/>
  </cellStyleXfs>
  <cellXfs count="3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8" fontId="3" fillId="0" borderId="0" xfId="0" applyNumberFormat="1" applyFont="1"/>
    <xf numFmtId="0" fontId="6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9" fillId="0" borderId="0" xfId="0" applyFont="1" applyAlignment="1"/>
    <xf numFmtId="0" fontId="7" fillId="0" borderId="0" xfId="0" applyFont="1"/>
    <xf numFmtId="0" fontId="10" fillId="0" borderId="0" xfId="5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6" fontId="9" fillId="0" borderId="1" xfId="4" applyNumberFormat="1" applyFont="1" applyFill="1" applyBorder="1" applyAlignment="1">
      <alignment horizontal="right"/>
    </xf>
    <xf numFmtId="6" fontId="9" fillId="0" borderId="0" xfId="0" applyNumberFormat="1" applyFont="1"/>
    <xf numFmtId="0" fontId="9" fillId="0" borderId="0" xfId="0" applyFont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 applyAlignment="1"/>
    <xf numFmtId="0" fontId="14" fillId="0" borderId="0" xfId="0" applyFont="1" applyAlignment="1"/>
    <xf numFmtId="0" fontId="7" fillId="0" borderId="0" xfId="0" applyFont="1" applyFill="1" applyBorder="1"/>
    <xf numFmtId="0" fontId="9" fillId="0" borderId="1" xfId="4" applyFont="1" applyFill="1" applyBorder="1" applyAlignment="1"/>
    <xf numFmtId="0" fontId="9" fillId="0" borderId="1" xfId="4" applyFont="1" applyFill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14" fillId="0" borderId="0" xfId="0" applyFont="1"/>
    <xf numFmtId="0" fontId="15" fillId="3" borderId="1" xfId="0" applyFont="1" applyFill="1" applyBorder="1" applyAlignment="1">
      <alignment horizontal="center" wrapText="1"/>
    </xf>
    <xf numFmtId="0" fontId="3" fillId="0" borderId="1" xfId="0" applyFont="1" applyBorder="1"/>
    <xf numFmtId="49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44" fontId="16" fillId="0" borderId="1" xfId="3" applyFont="1" applyFill="1" applyBorder="1" applyAlignment="1">
      <alignment horizontal="center"/>
    </xf>
    <xf numFmtId="8" fontId="9" fillId="0" borderId="1" xfId="3" applyNumberFormat="1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wrapText="1"/>
    </xf>
    <xf numFmtId="6" fontId="9" fillId="0" borderId="1" xfId="3" applyNumberFormat="1" applyFont="1" applyBorder="1"/>
    <xf numFmtId="6" fontId="3" fillId="0" borderId="0" xfId="0" applyNumberFormat="1" applyFont="1"/>
  </cellXfs>
  <cellStyles count="6">
    <cellStyle name="Currency" xfId="3" builtinId="4"/>
    <cellStyle name="Normal" xfId="0" builtinId="0"/>
    <cellStyle name="Normal 14 3" xfId="1" xr:uid="{7F0F450D-F141-492A-A87E-456C86BE8EC7}"/>
    <cellStyle name="Normal_Sheet1" xfId="5" xr:uid="{E2412ECD-B91B-4544-A820-EFCFCA077398}"/>
    <cellStyle name="Normal_Sheet1_1" xfId="4" xr:uid="{31B0FCC8-AC3E-45CC-BA94-5F0A85DA15CF}"/>
    <cellStyle name="Percent 2 3" xfId="2" xr:uid="{E3867256-EA3A-4611-9160-82EAA496954E}"/>
  </cellStyles>
  <dxfs count="0"/>
  <tableStyles count="0" defaultTableStyle="TableStyleMedium2" defaultPivotStyle="PivotStyleLight16"/>
  <colors>
    <mruColors>
      <color rgb="FFC7B7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209550</xdr:colOff>
      <xdr:row>0</xdr:row>
      <xdr:rowOff>0</xdr:rowOff>
    </xdr:from>
    <xdr:ext cx="1956404" cy="433959"/>
    <xdr:pic>
      <xdr:nvPicPr>
        <xdr:cNvPr id="7" name="Picture 6" descr="South Dakota Department of Education">
          <a:extLst>
            <a:ext uri="{FF2B5EF4-FFF2-40B4-BE49-F238E27FC236}">
              <a16:creationId xmlns:a16="http://schemas.microsoft.com/office/drawing/2014/main" id="{C42A36D9-3859-4795-8CAB-D964FBA68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48425" y="0"/>
          <a:ext cx="1956404" cy="43395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AID/HISTORIC/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%20Aid/FY99/finalest/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8885E-C214-4FAE-A1D4-E82B9101A86F}">
  <sheetPr>
    <pageSetUpPr fitToPage="1"/>
  </sheetPr>
  <dimension ref="A1:K353"/>
  <sheetViews>
    <sheetView tabSelected="1" workbookViewId="0">
      <pane ySplit="4" topLeftCell="A5" activePane="bottomLeft" state="frozen"/>
      <selection pane="bottomLeft" activeCell="A3" sqref="A3"/>
    </sheetView>
  </sheetViews>
  <sheetFormatPr defaultColWidth="9.140625" defaultRowHeight="15" x14ac:dyDescent="0.25"/>
  <cols>
    <col min="1" max="1" width="24.140625" style="8" customWidth="1"/>
    <col min="2" max="2" width="6" style="8" customWidth="1"/>
    <col min="3" max="3" width="11.42578125" style="8" customWidth="1"/>
    <col min="4" max="4" width="8" style="8" customWidth="1"/>
    <col min="5" max="5" width="13.140625" style="8" customWidth="1"/>
    <col min="6" max="6" width="9" style="8" customWidth="1"/>
    <col min="7" max="7" width="10.42578125" style="8" customWidth="1"/>
    <col min="8" max="8" width="11.42578125" style="8" customWidth="1"/>
    <col min="9" max="9" width="11.42578125" style="8" bestFit="1" customWidth="1"/>
    <col min="10" max="10" width="10.42578125" style="8" bestFit="1" customWidth="1"/>
    <col min="11" max="11" width="11.42578125" style="8" bestFit="1" customWidth="1"/>
    <col min="12" max="16384" width="9.140625" style="8"/>
  </cols>
  <sheetData>
    <row r="1" spans="1:11" ht="18.75" x14ac:dyDescent="0.3">
      <c r="A1" s="17" t="s">
        <v>242</v>
      </c>
      <c r="C1" s="7"/>
      <c r="D1" s="7"/>
      <c r="E1" s="7"/>
      <c r="F1" s="7"/>
      <c r="G1" s="7"/>
    </row>
    <row r="2" spans="1:11" x14ac:dyDescent="0.25">
      <c r="A2" s="18" t="s">
        <v>254</v>
      </c>
      <c r="C2" s="9"/>
      <c r="D2" s="9"/>
      <c r="E2" s="9"/>
      <c r="F2" s="9"/>
      <c r="G2" s="9"/>
      <c r="H2" s="9"/>
      <c r="I2" s="19"/>
    </row>
    <row r="3" spans="1:11" ht="6.75" customHeight="1" x14ac:dyDescent="0.25">
      <c r="A3" s="7"/>
      <c r="B3" s="7"/>
      <c r="C3" s="7"/>
      <c r="D3" s="7"/>
      <c r="E3" s="7"/>
      <c r="F3" s="7"/>
      <c r="G3" s="7"/>
    </row>
    <row r="4" spans="1:11" s="13" customFormat="1" ht="63.75" x14ac:dyDescent="0.2">
      <c r="A4" s="14" t="s">
        <v>1</v>
      </c>
      <c r="B4" s="15" t="s">
        <v>0</v>
      </c>
      <c r="C4" s="10" t="s">
        <v>215</v>
      </c>
      <c r="D4" s="10" t="s">
        <v>216</v>
      </c>
      <c r="E4" s="10" t="s">
        <v>149</v>
      </c>
      <c r="F4" s="10" t="s">
        <v>217</v>
      </c>
      <c r="G4" s="10" t="s">
        <v>218</v>
      </c>
      <c r="H4" s="10" t="s">
        <v>150</v>
      </c>
      <c r="I4" s="10" t="s">
        <v>243</v>
      </c>
      <c r="J4" s="10" t="s">
        <v>241</v>
      </c>
      <c r="K4" s="10" t="s">
        <v>244</v>
      </c>
    </row>
    <row r="5" spans="1:11" s="13" customFormat="1" ht="12.75" x14ac:dyDescent="0.2">
      <c r="A5" s="20" t="s">
        <v>15</v>
      </c>
      <c r="B5" s="21">
        <v>6001</v>
      </c>
      <c r="C5" s="11">
        <v>566268.16000000003</v>
      </c>
      <c r="D5" s="11">
        <v>0</v>
      </c>
      <c r="E5" s="11">
        <v>372286.76</v>
      </c>
      <c r="F5" s="11">
        <v>20201.400000000001</v>
      </c>
      <c r="G5" s="11">
        <v>0</v>
      </c>
      <c r="H5" s="11">
        <v>341121.4</v>
      </c>
      <c r="I5" s="11">
        <f t="shared" ref="I5:I36" si="0">SUM(C5:H5)</f>
        <v>1299877.7200000002</v>
      </c>
      <c r="J5" s="11">
        <v>0</v>
      </c>
      <c r="K5" s="11">
        <f t="shared" ref="K5:K36" si="1">I5-J5</f>
        <v>1299877.7200000002</v>
      </c>
    </row>
    <row r="6" spans="1:11" s="13" customFormat="1" ht="12.75" x14ac:dyDescent="0.2">
      <c r="A6" s="20" t="s">
        <v>130</v>
      </c>
      <c r="B6" s="21">
        <v>58003</v>
      </c>
      <c r="C6" s="11">
        <v>1048580.3600000001</v>
      </c>
      <c r="D6" s="11">
        <v>0</v>
      </c>
      <c r="E6" s="11">
        <v>26391.08</v>
      </c>
      <c r="F6" s="11">
        <v>0</v>
      </c>
      <c r="G6" s="11">
        <v>0</v>
      </c>
      <c r="H6" s="11">
        <v>47209.7</v>
      </c>
      <c r="I6" s="11">
        <f t="shared" si="0"/>
        <v>1122181.1400000001</v>
      </c>
      <c r="J6" s="11">
        <v>0</v>
      </c>
      <c r="K6" s="11">
        <f t="shared" si="1"/>
        <v>1122181.1400000001</v>
      </c>
    </row>
    <row r="7" spans="1:11" s="13" customFormat="1" ht="12.75" x14ac:dyDescent="0.2">
      <c r="A7" s="20" t="s">
        <v>137</v>
      </c>
      <c r="B7" s="21">
        <v>61001</v>
      </c>
      <c r="C7" s="11">
        <v>92373.48</v>
      </c>
      <c r="D7" s="11">
        <v>0</v>
      </c>
      <c r="E7" s="11">
        <v>37771.07</v>
      </c>
      <c r="F7" s="11">
        <v>0</v>
      </c>
      <c r="G7" s="11">
        <v>0</v>
      </c>
      <c r="H7" s="11">
        <v>50587.45</v>
      </c>
      <c r="I7" s="11">
        <f t="shared" si="0"/>
        <v>180732</v>
      </c>
      <c r="J7" s="11">
        <v>0</v>
      </c>
      <c r="K7" s="11">
        <f t="shared" si="1"/>
        <v>180732</v>
      </c>
    </row>
    <row r="8" spans="1:11" s="13" customFormat="1" ht="12.75" x14ac:dyDescent="0.2">
      <c r="A8" s="20" t="s">
        <v>24</v>
      </c>
      <c r="B8" s="21">
        <v>11001</v>
      </c>
      <c r="C8" s="11">
        <v>94908.43</v>
      </c>
      <c r="D8" s="11">
        <v>0</v>
      </c>
      <c r="E8" s="11">
        <v>16826.84</v>
      </c>
      <c r="F8" s="11">
        <v>255.54</v>
      </c>
      <c r="G8" s="11">
        <v>0</v>
      </c>
      <c r="H8" s="11">
        <v>19925.66</v>
      </c>
      <c r="I8" s="11">
        <f t="shared" si="0"/>
        <v>131916.46999999997</v>
      </c>
      <c r="J8" s="11">
        <v>0</v>
      </c>
      <c r="K8" s="11">
        <f t="shared" si="1"/>
        <v>131916.46999999997</v>
      </c>
    </row>
    <row r="9" spans="1:11" s="13" customFormat="1" ht="12.75" x14ac:dyDescent="0.2">
      <c r="A9" s="20" t="s">
        <v>78</v>
      </c>
      <c r="B9" s="21">
        <v>38001</v>
      </c>
      <c r="C9" s="11">
        <v>53895.08</v>
      </c>
      <c r="D9" s="11">
        <v>0</v>
      </c>
      <c r="E9" s="11">
        <v>16268.36</v>
      </c>
      <c r="F9" s="11">
        <v>955.16</v>
      </c>
      <c r="G9" s="11">
        <v>0</v>
      </c>
      <c r="H9" s="11">
        <v>37356.559999999998</v>
      </c>
      <c r="I9" s="11">
        <f t="shared" si="0"/>
        <v>108475.16</v>
      </c>
      <c r="J9" s="11">
        <v>0</v>
      </c>
      <c r="K9" s="11">
        <f t="shared" si="1"/>
        <v>108475.16</v>
      </c>
    </row>
    <row r="10" spans="1:11" s="13" customFormat="1" ht="12.75" x14ac:dyDescent="0.2">
      <c r="A10" s="20" t="s">
        <v>48</v>
      </c>
      <c r="B10" s="21">
        <v>21001</v>
      </c>
      <c r="C10" s="11">
        <v>57195.71</v>
      </c>
      <c r="D10" s="11">
        <v>0</v>
      </c>
      <c r="E10" s="11">
        <v>12976.55</v>
      </c>
      <c r="F10" s="11">
        <v>0</v>
      </c>
      <c r="G10" s="11">
        <v>0</v>
      </c>
      <c r="H10" s="11">
        <v>8478.89</v>
      </c>
      <c r="I10" s="11">
        <f t="shared" si="0"/>
        <v>78651.149999999994</v>
      </c>
      <c r="J10" s="11">
        <v>0</v>
      </c>
      <c r="K10" s="11">
        <f t="shared" si="1"/>
        <v>78651.149999999994</v>
      </c>
    </row>
    <row r="11" spans="1:11" s="13" customFormat="1" ht="12.75" x14ac:dyDescent="0.2">
      <c r="A11" s="20" t="s">
        <v>8</v>
      </c>
      <c r="B11" s="21">
        <v>4001</v>
      </c>
      <c r="C11" s="11">
        <v>47956.38</v>
      </c>
      <c r="D11" s="11">
        <v>2047.04</v>
      </c>
      <c r="E11" s="11">
        <v>10623.91</v>
      </c>
      <c r="F11" s="11">
        <v>0</v>
      </c>
      <c r="G11" s="11">
        <v>167264.88</v>
      </c>
      <c r="H11" s="11">
        <v>11618.9</v>
      </c>
      <c r="I11" s="11">
        <f t="shared" si="0"/>
        <v>239511.11000000002</v>
      </c>
      <c r="J11" s="11">
        <v>167264.88</v>
      </c>
      <c r="K11" s="11">
        <f t="shared" si="1"/>
        <v>72246.23000000001</v>
      </c>
    </row>
    <row r="12" spans="1:11" s="13" customFormat="1" ht="12.75" x14ac:dyDescent="0.2">
      <c r="A12" s="20" t="s">
        <v>101</v>
      </c>
      <c r="B12" s="21">
        <v>49001</v>
      </c>
      <c r="C12" s="11">
        <v>44363.14</v>
      </c>
      <c r="D12" s="11">
        <v>0</v>
      </c>
      <c r="E12" s="11">
        <v>19010.509999999998</v>
      </c>
      <c r="F12" s="11">
        <v>0</v>
      </c>
      <c r="G12" s="11">
        <v>0</v>
      </c>
      <c r="H12" s="11">
        <v>152497.26</v>
      </c>
      <c r="I12" s="11">
        <f t="shared" si="0"/>
        <v>215870.91</v>
      </c>
      <c r="J12" s="11">
        <v>0</v>
      </c>
      <c r="K12" s="11">
        <f t="shared" si="1"/>
        <v>215870.91</v>
      </c>
    </row>
    <row r="13" spans="1:11" s="13" customFormat="1" ht="12.75" x14ac:dyDescent="0.2">
      <c r="A13" s="20" t="s">
        <v>21</v>
      </c>
      <c r="B13" s="21">
        <v>9001</v>
      </c>
      <c r="C13" s="11">
        <v>52585.09</v>
      </c>
      <c r="D13" s="11">
        <v>0</v>
      </c>
      <c r="E13" s="11">
        <v>134907.35</v>
      </c>
      <c r="F13" s="11">
        <v>0</v>
      </c>
      <c r="G13" s="11">
        <v>0</v>
      </c>
      <c r="H13" s="11">
        <v>69150</v>
      </c>
      <c r="I13" s="11">
        <f t="shared" si="0"/>
        <v>256642.44</v>
      </c>
      <c r="J13" s="11">
        <v>0</v>
      </c>
      <c r="K13" s="11">
        <f t="shared" si="1"/>
        <v>256642.44</v>
      </c>
    </row>
    <row r="14" spans="1:11" s="13" customFormat="1" ht="12.75" x14ac:dyDescent="0.2">
      <c r="A14" s="20" t="s">
        <v>7</v>
      </c>
      <c r="B14" s="21">
        <v>3001</v>
      </c>
      <c r="C14" s="11">
        <v>163801.1</v>
      </c>
      <c r="D14" s="11">
        <v>0</v>
      </c>
      <c r="E14" s="11">
        <v>33461.72</v>
      </c>
      <c r="F14" s="11">
        <v>743.54</v>
      </c>
      <c r="G14" s="11">
        <v>0</v>
      </c>
      <c r="H14" s="11">
        <v>20780.59</v>
      </c>
      <c r="I14" s="11">
        <f t="shared" si="0"/>
        <v>218786.95</v>
      </c>
      <c r="J14" s="11">
        <v>0</v>
      </c>
      <c r="K14" s="11">
        <f t="shared" si="1"/>
        <v>218786.95</v>
      </c>
    </row>
    <row r="15" spans="1:11" s="13" customFormat="1" ht="12.75" x14ac:dyDescent="0.2">
      <c r="A15" s="20" t="s">
        <v>138</v>
      </c>
      <c r="B15" s="21">
        <v>61002</v>
      </c>
      <c r="C15" s="11">
        <v>94606.26</v>
      </c>
      <c r="D15" s="11">
        <v>0</v>
      </c>
      <c r="E15" s="11">
        <v>70495.649999999994</v>
      </c>
      <c r="F15" s="11">
        <v>0</v>
      </c>
      <c r="G15" s="11">
        <v>0</v>
      </c>
      <c r="H15" s="11">
        <v>138450.74</v>
      </c>
      <c r="I15" s="11">
        <f t="shared" si="0"/>
        <v>303552.64999999997</v>
      </c>
      <c r="J15" s="11">
        <v>0</v>
      </c>
      <c r="K15" s="11">
        <f t="shared" si="1"/>
        <v>303552.64999999997</v>
      </c>
    </row>
    <row r="16" spans="1:11" s="13" customFormat="1" ht="12.75" x14ac:dyDescent="0.2">
      <c r="A16" s="20" t="s">
        <v>56</v>
      </c>
      <c r="B16" s="21">
        <v>25001</v>
      </c>
      <c r="C16" s="11">
        <v>0</v>
      </c>
      <c r="D16" s="11">
        <v>0</v>
      </c>
      <c r="E16" s="11">
        <v>4553.6099999999997</v>
      </c>
      <c r="F16" s="11">
        <v>0</v>
      </c>
      <c r="G16" s="11">
        <v>0</v>
      </c>
      <c r="H16" s="11">
        <v>11083.83</v>
      </c>
      <c r="I16" s="11">
        <f t="shared" si="0"/>
        <v>15637.439999999999</v>
      </c>
      <c r="J16" s="11">
        <v>0</v>
      </c>
      <c r="K16" s="11">
        <f t="shared" si="1"/>
        <v>15637.439999999999</v>
      </c>
    </row>
    <row r="17" spans="1:11" s="13" customFormat="1" ht="12.75" x14ac:dyDescent="0.2">
      <c r="A17" s="20" t="s">
        <v>115</v>
      </c>
      <c r="B17" s="21">
        <v>52001</v>
      </c>
      <c r="C17" s="11">
        <v>94070.67</v>
      </c>
      <c r="D17" s="11">
        <v>0</v>
      </c>
      <c r="E17" s="11">
        <v>6408.66</v>
      </c>
      <c r="F17" s="11">
        <v>136.46</v>
      </c>
      <c r="G17" s="11">
        <v>0</v>
      </c>
      <c r="H17" s="11">
        <v>8414.65</v>
      </c>
      <c r="I17" s="11">
        <f t="shared" si="0"/>
        <v>109030.44</v>
      </c>
      <c r="J17" s="11">
        <v>0</v>
      </c>
      <c r="K17" s="11">
        <f t="shared" si="1"/>
        <v>109030.44</v>
      </c>
    </row>
    <row r="18" spans="1:11" s="13" customFormat="1" ht="12.75" x14ac:dyDescent="0.2">
      <c r="A18" s="20" t="s">
        <v>9</v>
      </c>
      <c r="B18" s="21">
        <v>4002</v>
      </c>
      <c r="C18" s="11">
        <v>151907.12</v>
      </c>
      <c r="D18" s="11">
        <v>10149.709999999999</v>
      </c>
      <c r="E18" s="11">
        <v>28842.560000000001</v>
      </c>
      <c r="F18" s="11">
        <v>0</v>
      </c>
      <c r="G18" s="11">
        <v>0</v>
      </c>
      <c r="H18" s="11">
        <v>27056.48</v>
      </c>
      <c r="I18" s="11">
        <f t="shared" si="0"/>
        <v>217955.87</v>
      </c>
      <c r="J18" s="11">
        <v>0</v>
      </c>
      <c r="K18" s="11">
        <f t="shared" si="1"/>
        <v>217955.87</v>
      </c>
    </row>
    <row r="19" spans="1:11" s="13" customFormat="1" ht="12.75" x14ac:dyDescent="0.2">
      <c r="A19" s="20" t="s">
        <v>50</v>
      </c>
      <c r="B19" s="21">
        <v>22001</v>
      </c>
      <c r="C19" s="11">
        <v>38664.089999999997</v>
      </c>
      <c r="D19" s="11">
        <v>0</v>
      </c>
      <c r="E19" s="11">
        <v>10787.97</v>
      </c>
      <c r="F19" s="11">
        <v>2642.97</v>
      </c>
      <c r="G19" s="11">
        <v>0</v>
      </c>
      <c r="H19" s="11">
        <v>16113.8</v>
      </c>
      <c r="I19" s="11">
        <f t="shared" si="0"/>
        <v>68208.83</v>
      </c>
      <c r="J19" s="11">
        <v>0</v>
      </c>
      <c r="K19" s="11">
        <f t="shared" si="1"/>
        <v>68208.83</v>
      </c>
    </row>
    <row r="20" spans="1:11" s="13" customFormat="1" ht="12.75" x14ac:dyDescent="0.2">
      <c r="A20" s="20" t="s">
        <v>102</v>
      </c>
      <c r="B20" s="21">
        <v>49002</v>
      </c>
      <c r="C20" s="11">
        <v>704704.17</v>
      </c>
      <c r="D20" s="11">
        <v>0</v>
      </c>
      <c r="E20" s="11">
        <v>188357.72</v>
      </c>
      <c r="F20" s="11">
        <v>0</v>
      </c>
      <c r="G20" s="11">
        <v>0</v>
      </c>
      <c r="H20" s="11">
        <v>1344089.86</v>
      </c>
      <c r="I20" s="11">
        <f t="shared" si="0"/>
        <v>2237151.75</v>
      </c>
      <c r="J20" s="11">
        <v>0</v>
      </c>
      <c r="K20" s="11">
        <f t="shared" si="1"/>
        <v>2237151.75</v>
      </c>
    </row>
    <row r="21" spans="1:11" s="13" customFormat="1" ht="12.75" x14ac:dyDescent="0.2">
      <c r="A21" s="20" t="s">
        <v>67</v>
      </c>
      <c r="B21" s="21">
        <v>30003</v>
      </c>
      <c r="C21" s="11">
        <v>64205.59</v>
      </c>
      <c r="D21" s="11">
        <v>0</v>
      </c>
      <c r="E21" s="11">
        <v>29938.89</v>
      </c>
      <c r="F21" s="11">
        <v>0</v>
      </c>
      <c r="G21" s="11">
        <v>0</v>
      </c>
      <c r="H21" s="11">
        <v>16140.34</v>
      </c>
      <c r="I21" s="11">
        <f t="shared" si="0"/>
        <v>110284.81999999999</v>
      </c>
      <c r="J21" s="11">
        <v>0</v>
      </c>
      <c r="K21" s="11">
        <f t="shared" si="1"/>
        <v>110284.81999999999</v>
      </c>
    </row>
    <row r="22" spans="1:11" s="13" customFormat="1" ht="12.75" x14ac:dyDescent="0.2">
      <c r="A22" s="20" t="s">
        <v>95</v>
      </c>
      <c r="B22" s="21">
        <v>45004</v>
      </c>
      <c r="C22" s="11">
        <v>230188.85</v>
      </c>
      <c r="D22" s="11">
        <v>0</v>
      </c>
      <c r="E22" s="11">
        <v>19431.18</v>
      </c>
      <c r="F22" s="11">
        <v>0</v>
      </c>
      <c r="G22" s="11">
        <v>0</v>
      </c>
      <c r="H22" s="11">
        <v>44551.61</v>
      </c>
      <c r="I22" s="11">
        <f t="shared" si="0"/>
        <v>294171.64</v>
      </c>
      <c r="J22" s="11">
        <v>0</v>
      </c>
      <c r="K22" s="11">
        <f t="shared" si="1"/>
        <v>294171.64</v>
      </c>
    </row>
    <row r="23" spans="1:11" s="13" customFormat="1" ht="12.75" x14ac:dyDescent="0.2">
      <c r="A23" s="20" t="s">
        <v>11</v>
      </c>
      <c r="B23" s="21">
        <v>5001</v>
      </c>
      <c r="C23" s="11">
        <v>514363.51</v>
      </c>
      <c r="D23" s="11">
        <v>0</v>
      </c>
      <c r="E23" s="11">
        <v>271035.96999999997</v>
      </c>
      <c r="F23" s="11">
        <v>0</v>
      </c>
      <c r="G23" s="11">
        <v>0</v>
      </c>
      <c r="H23" s="11">
        <v>410211.57</v>
      </c>
      <c r="I23" s="11">
        <f t="shared" si="0"/>
        <v>1195611.05</v>
      </c>
      <c r="J23" s="11">
        <v>0</v>
      </c>
      <c r="K23" s="11">
        <f t="shared" si="1"/>
        <v>1195611.05</v>
      </c>
    </row>
    <row r="24" spans="1:11" s="13" customFormat="1" ht="12.75" x14ac:dyDescent="0.2">
      <c r="A24" s="20" t="s">
        <v>58</v>
      </c>
      <c r="B24" s="21">
        <v>26002</v>
      </c>
      <c r="C24" s="11">
        <v>65464.33</v>
      </c>
      <c r="D24" s="11">
        <v>0</v>
      </c>
      <c r="E24" s="11">
        <v>7771.69</v>
      </c>
      <c r="F24" s="11">
        <v>3590.79</v>
      </c>
      <c r="G24" s="11">
        <v>0</v>
      </c>
      <c r="H24" s="11">
        <v>21057.119999999999</v>
      </c>
      <c r="I24" s="11">
        <f t="shared" si="0"/>
        <v>97883.93</v>
      </c>
      <c r="J24" s="11">
        <v>0</v>
      </c>
      <c r="K24" s="11">
        <f t="shared" si="1"/>
        <v>97883.93</v>
      </c>
    </row>
    <row r="25" spans="1:11" s="13" customFormat="1" ht="12.75" x14ac:dyDescent="0.2">
      <c r="A25" s="20" t="s">
        <v>90</v>
      </c>
      <c r="B25" s="21">
        <v>43001</v>
      </c>
      <c r="C25" s="11">
        <v>63915.839999999997</v>
      </c>
      <c r="D25" s="11">
        <v>0</v>
      </c>
      <c r="E25" s="11">
        <v>29204.92</v>
      </c>
      <c r="F25" s="11">
        <v>0</v>
      </c>
      <c r="G25" s="11">
        <v>0</v>
      </c>
      <c r="H25" s="11">
        <v>11027.98</v>
      </c>
      <c r="I25" s="11">
        <f t="shared" si="0"/>
        <v>104148.73999999999</v>
      </c>
      <c r="J25" s="11">
        <v>0</v>
      </c>
      <c r="K25" s="11">
        <f t="shared" si="1"/>
        <v>104148.73999999999</v>
      </c>
    </row>
    <row r="26" spans="1:11" s="13" customFormat="1" ht="12.75" x14ac:dyDescent="0.2">
      <c r="A26" s="20" t="s">
        <v>85</v>
      </c>
      <c r="B26" s="21">
        <v>41001</v>
      </c>
      <c r="C26" s="11">
        <v>304562.89</v>
      </c>
      <c r="D26" s="11">
        <v>0</v>
      </c>
      <c r="E26" s="11">
        <v>29259.5</v>
      </c>
      <c r="F26" s="11">
        <v>0</v>
      </c>
      <c r="G26" s="11">
        <v>0</v>
      </c>
      <c r="H26" s="11">
        <v>91917.88</v>
      </c>
      <c r="I26" s="11">
        <f t="shared" si="0"/>
        <v>425740.27</v>
      </c>
      <c r="J26" s="11">
        <v>0</v>
      </c>
      <c r="K26" s="11">
        <f t="shared" si="1"/>
        <v>425740.27</v>
      </c>
    </row>
    <row r="27" spans="1:11" s="13" customFormat="1" ht="12.75" x14ac:dyDescent="0.2">
      <c r="A27" s="20" t="s">
        <v>62</v>
      </c>
      <c r="B27" s="21">
        <v>28001</v>
      </c>
      <c r="C27" s="11">
        <v>87807.87</v>
      </c>
      <c r="D27" s="11">
        <v>0</v>
      </c>
      <c r="E27" s="11">
        <v>16549.810000000001</v>
      </c>
      <c r="F27" s="11">
        <v>188.6</v>
      </c>
      <c r="G27" s="11">
        <v>0</v>
      </c>
      <c r="H27" s="11">
        <v>13758.81</v>
      </c>
      <c r="I27" s="11">
        <f t="shared" si="0"/>
        <v>118305.09</v>
      </c>
      <c r="J27" s="11">
        <v>0</v>
      </c>
      <c r="K27" s="11">
        <f t="shared" si="1"/>
        <v>118305.09</v>
      </c>
    </row>
    <row r="28" spans="1:11" s="13" customFormat="1" ht="12.75" x14ac:dyDescent="0.2">
      <c r="A28" s="20" t="s">
        <v>133</v>
      </c>
      <c r="B28" s="21">
        <v>60001</v>
      </c>
      <c r="C28" s="11">
        <v>68649.570000000007</v>
      </c>
      <c r="D28" s="11">
        <v>0</v>
      </c>
      <c r="E28" s="11">
        <v>10916.16</v>
      </c>
      <c r="F28" s="11">
        <v>0</v>
      </c>
      <c r="G28" s="11">
        <v>0</v>
      </c>
      <c r="H28" s="11">
        <v>12716.07</v>
      </c>
      <c r="I28" s="11">
        <f t="shared" si="0"/>
        <v>92281.800000000017</v>
      </c>
      <c r="J28" s="11">
        <v>0</v>
      </c>
      <c r="K28" s="11">
        <f t="shared" si="1"/>
        <v>92281.800000000017</v>
      </c>
    </row>
    <row r="29" spans="1:11" s="13" customFormat="1" ht="12.75" x14ac:dyDescent="0.2">
      <c r="A29" s="20" t="s">
        <v>19</v>
      </c>
      <c r="B29" s="21">
        <v>7001</v>
      </c>
      <c r="C29" s="11">
        <v>304571.19</v>
      </c>
      <c r="D29" s="11">
        <v>0</v>
      </c>
      <c r="E29" s="11">
        <v>73673.95</v>
      </c>
      <c r="F29" s="11">
        <v>0</v>
      </c>
      <c r="G29" s="11">
        <v>0</v>
      </c>
      <c r="H29" s="11">
        <v>41551.050000000003</v>
      </c>
      <c r="I29" s="11">
        <f t="shared" si="0"/>
        <v>419796.19</v>
      </c>
      <c r="J29" s="11">
        <v>0</v>
      </c>
      <c r="K29" s="11">
        <f t="shared" si="1"/>
        <v>419796.19</v>
      </c>
    </row>
    <row r="30" spans="1:11" s="13" customFormat="1" ht="12.75" x14ac:dyDescent="0.2">
      <c r="A30" s="20" t="s">
        <v>81</v>
      </c>
      <c r="B30" s="21">
        <v>39001</v>
      </c>
      <c r="C30" s="11">
        <v>246820.4</v>
      </c>
      <c r="D30" s="11">
        <v>0</v>
      </c>
      <c r="E30" s="11">
        <v>8797.84</v>
      </c>
      <c r="F30" s="11">
        <v>0</v>
      </c>
      <c r="G30" s="11">
        <v>0</v>
      </c>
      <c r="H30" s="11">
        <v>32399.21</v>
      </c>
      <c r="I30" s="11">
        <f t="shared" si="0"/>
        <v>288017.45</v>
      </c>
      <c r="J30" s="11">
        <v>0</v>
      </c>
      <c r="K30" s="11">
        <f t="shared" si="1"/>
        <v>288017.45</v>
      </c>
    </row>
    <row r="31" spans="1:11" s="13" customFormat="1" ht="12.75" x14ac:dyDescent="0.2">
      <c r="A31" s="20" t="s">
        <v>27</v>
      </c>
      <c r="B31" s="21">
        <v>12002</v>
      </c>
      <c r="C31" s="11">
        <v>237988.54</v>
      </c>
      <c r="D31" s="11">
        <v>0</v>
      </c>
      <c r="E31" s="11">
        <v>21813.49</v>
      </c>
      <c r="F31" s="11">
        <v>0</v>
      </c>
      <c r="G31" s="11">
        <v>384199.71</v>
      </c>
      <c r="H31" s="11">
        <v>14859.14</v>
      </c>
      <c r="I31" s="11">
        <f t="shared" si="0"/>
        <v>658860.88</v>
      </c>
      <c r="J31" s="11">
        <v>280244.17599999998</v>
      </c>
      <c r="K31" s="11">
        <f t="shared" si="1"/>
        <v>378616.70400000003</v>
      </c>
    </row>
    <row r="32" spans="1:11" s="13" customFormat="1" ht="12.75" x14ac:dyDescent="0.2">
      <c r="A32" s="20" t="s">
        <v>109</v>
      </c>
      <c r="B32" s="21">
        <v>50005</v>
      </c>
      <c r="C32" s="11">
        <v>65402.720000000001</v>
      </c>
      <c r="D32" s="11">
        <v>0</v>
      </c>
      <c r="E32" s="11">
        <v>37974.58</v>
      </c>
      <c r="F32" s="11">
        <v>0</v>
      </c>
      <c r="G32" s="11">
        <v>0</v>
      </c>
      <c r="H32" s="11">
        <v>8715.9699999999993</v>
      </c>
      <c r="I32" s="11">
        <f t="shared" si="0"/>
        <v>112093.27</v>
      </c>
      <c r="J32" s="11">
        <v>0</v>
      </c>
      <c r="K32" s="11">
        <f t="shared" si="1"/>
        <v>112093.27</v>
      </c>
    </row>
    <row r="33" spans="1:11" s="13" customFormat="1" ht="12.75" x14ac:dyDescent="0.2">
      <c r="A33" s="20" t="s">
        <v>132</v>
      </c>
      <c r="B33" s="21">
        <v>59003</v>
      </c>
      <c r="C33" s="11">
        <v>57992.72</v>
      </c>
      <c r="D33" s="11">
        <v>0</v>
      </c>
      <c r="E33" s="11">
        <v>9822.24</v>
      </c>
      <c r="F33" s="11">
        <v>0</v>
      </c>
      <c r="G33" s="11">
        <v>0</v>
      </c>
      <c r="H33" s="11">
        <v>18545.990000000002</v>
      </c>
      <c r="I33" s="11">
        <f t="shared" si="0"/>
        <v>86360.950000000012</v>
      </c>
      <c r="J33" s="11">
        <v>0</v>
      </c>
      <c r="K33" s="11">
        <f t="shared" si="1"/>
        <v>86360.950000000012</v>
      </c>
    </row>
    <row r="34" spans="1:11" s="13" customFormat="1" ht="12.75" x14ac:dyDescent="0.2">
      <c r="A34" s="20" t="s">
        <v>49</v>
      </c>
      <c r="B34" s="21">
        <v>21003</v>
      </c>
      <c r="C34" s="11">
        <v>110345.34</v>
      </c>
      <c r="D34" s="11">
        <v>0</v>
      </c>
      <c r="E34" s="11">
        <v>27474.77</v>
      </c>
      <c r="F34" s="11">
        <v>0</v>
      </c>
      <c r="G34" s="11">
        <v>0</v>
      </c>
      <c r="H34" s="11">
        <v>24526.48</v>
      </c>
      <c r="I34" s="11">
        <f t="shared" si="0"/>
        <v>162346.59</v>
      </c>
      <c r="J34" s="11">
        <v>0</v>
      </c>
      <c r="K34" s="11">
        <f t="shared" si="1"/>
        <v>162346.59</v>
      </c>
    </row>
    <row r="35" spans="1:11" s="13" customFormat="1" ht="12.75" x14ac:dyDescent="0.2">
      <c r="A35" s="20" t="s">
        <v>38</v>
      </c>
      <c r="B35" s="21">
        <v>16001</v>
      </c>
      <c r="C35" s="11">
        <v>353431.42</v>
      </c>
      <c r="D35" s="11">
        <v>0</v>
      </c>
      <c r="E35" s="11">
        <v>45252.41</v>
      </c>
      <c r="F35" s="11">
        <v>0</v>
      </c>
      <c r="G35" s="11">
        <v>0</v>
      </c>
      <c r="H35" s="11">
        <v>33178</v>
      </c>
      <c r="I35" s="11">
        <f t="shared" si="0"/>
        <v>431861.82999999996</v>
      </c>
      <c r="J35" s="11">
        <v>0</v>
      </c>
      <c r="K35" s="11">
        <f t="shared" si="1"/>
        <v>431861.82999999996</v>
      </c>
    </row>
    <row r="36" spans="1:11" s="13" customFormat="1" ht="12.75" x14ac:dyDescent="0.2">
      <c r="A36" s="20" t="s">
        <v>140</v>
      </c>
      <c r="B36" s="21">
        <v>61008</v>
      </c>
      <c r="C36" s="11">
        <v>56278.63</v>
      </c>
      <c r="D36" s="11">
        <v>0</v>
      </c>
      <c r="E36" s="11">
        <v>167081.21</v>
      </c>
      <c r="F36" s="11">
        <v>0</v>
      </c>
      <c r="G36" s="11">
        <v>0</v>
      </c>
      <c r="H36" s="11">
        <v>204870.72</v>
      </c>
      <c r="I36" s="11">
        <f t="shared" si="0"/>
        <v>428230.56</v>
      </c>
      <c r="J36" s="11">
        <v>0</v>
      </c>
      <c r="K36" s="11">
        <f t="shared" si="1"/>
        <v>428230.56</v>
      </c>
    </row>
    <row r="37" spans="1:11" s="13" customFormat="1" ht="12.75" x14ac:dyDescent="0.2">
      <c r="A37" s="20" t="s">
        <v>79</v>
      </c>
      <c r="B37" s="21">
        <v>38002</v>
      </c>
      <c r="C37" s="11">
        <v>54696.93</v>
      </c>
      <c r="D37" s="11">
        <v>0</v>
      </c>
      <c r="E37" s="11">
        <v>15196.3</v>
      </c>
      <c r="F37" s="11">
        <v>12379.4</v>
      </c>
      <c r="G37" s="11">
        <v>0</v>
      </c>
      <c r="H37" s="11">
        <v>33926.01</v>
      </c>
      <c r="I37" s="11">
        <f t="shared" ref="I37:I68" si="2">SUM(C37:H37)</f>
        <v>116198.63999999998</v>
      </c>
      <c r="J37" s="11">
        <v>0</v>
      </c>
      <c r="K37" s="11">
        <f t="shared" ref="K37:K68" si="3">I37-J37</f>
        <v>116198.63999999998</v>
      </c>
    </row>
    <row r="38" spans="1:11" s="13" customFormat="1" ht="12.75" x14ac:dyDescent="0.2">
      <c r="A38" s="20" t="s">
        <v>103</v>
      </c>
      <c r="B38" s="21">
        <v>49003</v>
      </c>
      <c r="C38" s="11">
        <v>251609.38</v>
      </c>
      <c r="D38" s="11">
        <v>0</v>
      </c>
      <c r="E38" s="11">
        <v>42554.52</v>
      </c>
      <c r="F38" s="11">
        <v>0</v>
      </c>
      <c r="G38" s="11">
        <v>0</v>
      </c>
      <c r="H38" s="11">
        <v>259240.07</v>
      </c>
      <c r="I38" s="11">
        <f t="shared" si="2"/>
        <v>553403.97</v>
      </c>
      <c r="J38" s="11">
        <v>0</v>
      </c>
      <c r="K38" s="11">
        <f t="shared" si="3"/>
        <v>553403.97</v>
      </c>
    </row>
    <row r="39" spans="1:11" s="13" customFormat="1" ht="12.75" x14ac:dyDescent="0.2">
      <c r="A39" s="20" t="s">
        <v>14</v>
      </c>
      <c r="B39" s="21">
        <v>5006</v>
      </c>
      <c r="C39" s="11">
        <v>126293.93</v>
      </c>
      <c r="D39" s="11">
        <v>0</v>
      </c>
      <c r="E39" s="11">
        <v>31731.45</v>
      </c>
      <c r="F39" s="11">
        <v>455.19</v>
      </c>
      <c r="G39" s="11">
        <v>663517.30000000005</v>
      </c>
      <c r="H39" s="11">
        <v>37152.76</v>
      </c>
      <c r="I39" s="11">
        <f t="shared" si="2"/>
        <v>859150.63000000012</v>
      </c>
      <c r="J39" s="11">
        <v>232815.14</v>
      </c>
      <c r="K39" s="11">
        <f t="shared" si="3"/>
        <v>626335.49000000011</v>
      </c>
    </row>
    <row r="40" spans="1:11" s="13" customFormat="1" ht="12.75" x14ac:dyDescent="0.2">
      <c r="A40" s="20" t="s">
        <v>45</v>
      </c>
      <c r="B40" s="21">
        <v>19004</v>
      </c>
      <c r="C40" s="11">
        <v>243352.02</v>
      </c>
      <c r="D40" s="11">
        <v>0</v>
      </c>
      <c r="E40" s="11">
        <v>94284.38</v>
      </c>
      <c r="F40" s="11">
        <v>1241.1600000000001</v>
      </c>
      <c r="G40" s="11">
        <v>705292.62</v>
      </c>
      <c r="H40" s="11">
        <v>31181.17</v>
      </c>
      <c r="I40" s="11">
        <f t="shared" si="2"/>
        <v>1075351.3499999999</v>
      </c>
      <c r="J40" s="11">
        <v>705292.62</v>
      </c>
      <c r="K40" s="11">
        <f t="shared" si="3"/>
        <v>370058.72999999986</v>
      </c>
    </row>
    <row r="41" spans="1:11" s="13" customFormat="1" ht="12.75" x14ac:dyDescent="0.2">
      <c r="A41" s="20" t="s">
        <v>125</v>
      </c>
      <c r="B41" s="21">
        <v>56002</v>
      </c>
      <c r="C41" s="11">
        <v>72777.2</v>
      </c>
      <c r="D41" s="11">
        <v>0</v>
      </c>
      <c r="E41" s="11">
        <v>5924.85</v>
      </c>
      <c r="F41" s="11">
        <v>0</v>
      </c>
      <c r="G41" s="11">
        <v>0</v>
      </c>
      <c r="H41" s="11">
        <v>12298.93</v>
      </c>
      <c r="I41" s="11">
        <f t="shared" si="2"/>
        <v>91000.98000000001</v>
      </c>
      <c r="J41" s="11">
        <v>0</v>
      </c>
      <c r="K41" s="11">
        <f t="shared" si="3"/>
        <v>91000.98000000001</v>
      </c>
    </row>
    <row r="42" spans="1:11" s="13" customFormat="1" ht="12.75" x14ac:dyDescent="0.2">
      <c r="A42" s="20" t="s">
        <v>110</v>
      </c>
      <c r="B42" s="21">
        <v>51001</v>
      </c>
      <c r="C42" s="11">
        <v>152786.82999999999</v>
      </c>
      <c r="D42" s="11">
        <v>0</v>
      </c>
      <c r="E42" s="11">
        <v>206493.4</v>
      </c>
      <c r="F42" s="11">
        <v>0</v>
      </c>
      <c r="G42" s="11">
        <v>0</v>
      </c>
      <c r="H42" s="11">
        <v>89346.64</v>
      </c>
      <c r="I42" s="11">
        <f t="shared" si="2"/>
        <v>448626.87</v>
      </c>
      <c r="J42" s="11">
        <v>0</v>
      </c>
      <c r="K42" s="11">
        <f t="shared" si="3"/>
        <v>448626.87</v>
      </c>
    </row>
    <row r="43" spans="1:11" s="13" customFormat="1" ht="12.75" x14ac:dyDescent="0.2">
      <c r="A43" s="20" t="s">
        <v>145</v>
      </c>
      <c r="B43" s="21">
        <v>64002</v>
      </c>
      <c r="C43" s="11">
        <v>30018.76</v>
      </c>
      <c r="D43" s="11">
        <v>0</v>
      </c>
      <c r="E43" s="11">
        <v>876.24</v>
      </c>
      <c r="F43" s="11">
        <v>0</v>
      </c>
      <c r="G43" s="11">
        <v>0</v>
      </c>
      <c r="H43" s="11">
        <v>39031.96</v>
      </c>
      <c r="I43" s="11">
        <f t="shared" si="2"/>
        <v>69926.959999999992</v>
      </c>
      <c r="J43" s="11">
        <v>0</v>
      </c>
      <c r="K43" s="11">
        <f t="shared" si="3"/>
        <v>69926.959999999992</v>
      </c>
    </row>
    <row r="44" spans="1:11" s="13" customFormat="1" ht="12.75" x14ac:dyDescent="0.2">
      <c r="A44" s="20" t="s">
        <v>46</v>
      </c>
      <c r="B44" s="21">
        <v>20001</v>
      </c>
      <c r="C44" s="11">
        <v>94308.28</v>
      </c>
      <c r="D44" s="11">
        <v>0</v>
      </c>
      <c r="E44" s="11">
        <v>12810.68</v>
      </c>
      <c r="F44" s="11">
        <v>0</v>
      </c>
      <c r="G44" s="11">
        <v>0</v>
      </c>
      <c r="H44" s="11">
        <v>18352.54</v>
      </c>
      <c r="I44" s="11">
        <f t="shared" si="2"/>
        <v>125471.5</v>
      </c>
      <c r="J44" s="11">
        <v>0</v>
      </c>
      <c r="K44" s="11">
        <f t="shared" si="3"/>
        <v>125471.5</v>
      </c>
    </row>
    <row r="45" spans="1:11" s="13" customFormat="1" ht="12.75" x14ac:dyDescent="0.2">
      <c r="A45" s="20" t="s">
        <v>53</v>
      </c>
      <c r="B45" s="21">
        <v>23001</v>
      </c>
      <c r="C45" s="11">
        <v>41124.44</v>
      </c>
      <c r="D45" s="11">
        <v>0</v>
      </c>
      <c r="E45" s="11">
        <v>14837.88</v>
      </c>
      <c r="F45" s="11">
        <v>0</v>
      </c>
      <c r="G45" s="11">
        <v>0</v>
      </c>
      <c r="H45" s="11">
        <v>4546.6099999999997</v>
      </c>
      <c r="I45" s="11">
        <f t="shared" si="2"/>
        <v>60508.93</v>
      </c>
      <c r="J45" s="11">
        <v>0</v>
      </c>
      <c r="K45" s="11">
        <f t="shared" si="3"/>
        <v>60508.93</v>
      </c>
    </row>
    <row r="46" spans="1:11" s="13" customFormat="1" ht="12.75" x14ac:dyDescent="0.2">
      <c r="A46" s="20" t="s">
        <v>51</v>
      </c>
      <c r="B46" s="21">
        <v>22005</v>
      </c>
      <c r="C46" s="11">
        <v>49070.34</v>
      </c>
      <c r="D46" s="11">
        <v>0</v>
      </c>
      <c r="E46" s="11">
        <v>17569.5</v>
      </c>
      <c r="F46" s="11">
        <v>0</v>
      </c>
      <c r="G46" s="11">
        <v>0</v>
      </c>
      <c r="H46" s="11">
        <v>21525.54</v>
      </c>
      <c r="I46" s="11">
        <f t="shared" si="2"/>
        <v>88165.38</v>
      </c>
      <c r="J46" s="11">
        <v>0</v>
      </c>
      <c r="K46" s="11">
        <f t="shared" si="3"/>
        <v>88165.38</v>
      </c>
    </row>
    <row r="47" spans="1:11" s="13" customFormat="1" ht="12.75" x14ac:dyDescent="0.2">
      <c r="A47" s="20" t="s">
        <v>39</v>
      </c>
      <c r="B47" s="21">
        <v>16002</v>
      </c>
      <c r="C47" s="11">
        <v>5994.36</v>
      </c>
      <c r="D47" s="11">
        <v>0</v>
      </c>
      <c r="E47" s="11">
        <v>614.04999999999995</v>
      </c>
      <c r="F47" s="11">
        <v>0</v>
      </c>
      <c r="G47" s="11">
        <v>0</v>
      </c>
      <c r="H47" s="11">
        <v>0</v>
      </c>
      <c r="I47" s="11">
        <f t="shared" si="2"/>
        <v>6608.41</v>
      </c>
      <c r="J47" s="11">
        <v>0</v>
      </c>
      <c r="K47" s="11">
        <f t="shared" si="3"/>
        <v>6608.41</v>
      </c>
    </row>
    <row r="48" spans="1:11" s="13" customFormat="1" ht="12.75" x14ac:dyDescent="0.2">
      <c r="A48" s="20" t="s">
        <v>139</v>
      </c>
      <c r="B48" s="21">
        <v>61007</v>
      </c>
      <c r="C48" s="11">
        <v>106455.11</v>
      </c>
      <c r="D48" s="11">
        <v>0</v>
      </c>
      <c r="E48" s="11">
        <v>97637.54</v>
      </c>
      <c r="F48" s="11">
        <v>0</v>
      </c>
      <c r="G48" s="11">
        <v>0</v>
      </c>
      <c r="H48" s="11">
        <v>69345.63</v>
      </c>
      <c r="I48" s="11">
        <f t="shared" si="2"/>
        <v>273438.28000000003</v>
      </c>
      <c r="J48" s="11">
        <v>0</v>
      </c>
      <c r="K48" s="11">
        <f t="shared" si="3"/>
        <v>273438.28000000003</v>
      </c>
    </row>
    <row r="49" spans="1:11" s="13" customFormat="1" ht="12.75" x14ac:dyDescent="0.2">
      <c r="A49" s="20" t="s">
        <v>12</v>
      </c>
      <c r="B49" s="21">
        <v>5003</v>
      </c>
      <c r="C49" s="11">
        <v>111128.71</v>
      </c>
      <c r="D49" s="11">
        <v>0</v>
      </c>
      <c r="E49" s="11">
        <v>25275.25</v>
      </c>
      <c r="F49" s="11">
        <v>0</v>
      </c>
      <c r="G49" s="11">
        <v>107838.49</v>
      </c>
      <c r="H49" s="11">
        <v>53856.17</v>
      </c>
      <c r="I49" s="11">
        <f t="shared" si="2"/>
        <v>298098.62</v>
      </c>
      <c r="J49" s="11">
        <v>0</v>
      </c>
      <c r="K49" s="11">
        <f t="shared" si="3"/>
        <v>298098.62</v>
      </c>
    </row>
    <row r="50" spans="1:11" s="13" customFormat="1" ht="12.75" x14ac:dyDescent="0.2">
      <c r="A50" s="20" t="s">
        <v>63</v>
      </c>
      <c r="B50" s="21">
        <v>28002</v>
      </c>
      <c r="C50" s="11">
        <v>124931.42</v>
      </c>
      <c r="D50" s="11">
        <v>0</v>
      </c>
      <c r="E50" s="11">
        <v>15721.74</v>
      </c>
      <c r="F50" s="11">
        <v>111.57</v>
      </c>
      <c r="G50" s="11">
        <v>46256.7</v>
      </c>
      <c r="H50" s="11">
        <v>20110.96</v>
      </c>
      <c r="I50" s="11">
        <f t="shared" si="2"/>
        <v>207132.38999999998</v>
      </c>
      <c r="J50" s="11">
        <v>46256.7</v>
      </c>
      <c r="K50" s="11">
        <f t="shared" si="3"/>
        <v>160875.69</v>
      </c>
    </row>
    <row r="51" spans="1:11" s="13" customFormat="1" ht="12.75" x14ac:dyDescent="0.2">
      <c r="A51" s="20" t="s">
        <v>40</v>
      </c>
      <c r="B51" s="21">
        <v>17001</v>
      </c>
      <c r="C51" s="11">
        <v>23301.25</v>
      </c>
      <c r="D51" s="11">
        <v>0</v>
      </c>
      <c r="E51" s="11">
        <v>17196.53</v>
      </c>
      <c r="F51" s="11">
        <v>412.56</v>
      </c>
      <c r="G51" s="11">
        <v>0</v>
      </c>
      <c r="H51" s="11">
        <v>7205.5</v>
      </c>
      <c r="I51" s="11">
        <f t="shared" si="2"/>
        <v>48115.839999999997</v>
      </c>
      <c r="J51" s="11">
        <v>0</v>
      </c>
      <c r="K51" s="11">
        <f t="shared" si="3"/>
        <v>48115.839999999997</v>
      </c>
    </row>
    <row r="52" spans="1:11" s="13" customFormat="1" ht="12.75" x14ac:dyDescent="0.2">
      <c r="A52" s="20" t="s">
        <v>93</v>
      </c>
      <c r="B52" s="21">
        <v>44001</v>
      </c>
      <c r="C52" s="11">
        <v>34572.25</v>
      </c>
      <c r="D52" s="11">
        <v>0</v>
      </c>
      <c r="E52" s="11">
        <v>4998.97</v>
      </c>
      <c r="F52" s="11">
        <v>0</v>
      </c>
      <c r="G52" s="11">
        <v>0</v>
      </c>
      <c r="H52" s="11">
        <v>19943.3</v>
      </c>
      <c r="I52" s="11">
        <f t="shared" si="2"/>
        <v>59514.520000000004</v>
      </c>
      <c r="J52" s="11">
        <v>0</v>
      </c>
      <c r="K52" s="11">
        <f t="shared" si="3"/>
        <v>59514.520000000004</v>
      </c>
    </row>
    <row r="53" spans="1:11" s="13" customFormat="1" ht="12.75" x14ac:dyDescent="0.2">
      <c r="A53" s="20" t="s">
        <v>98</v>
      </c>
      <c r="B53" s="21">
        <v>46002</v>
      </c>
      <c r="C53" s="11">
        <v>25756.87</v>
      </c>
      <c r="D53" s="11">
        <v>0</v>
      </c>
      <c r="E53" s="11">
        <v>17237.919999999998</v>
      </c>
      <c r="F53" s="11">
        <v>0</v>
      </c>
      <c r="G53" s="11">
        <v>0</v>
      </c>
      <c r="H53" s="11">
        <v>10414.040000000001</v>
      </c>
      <c r="I53" s="11">
        <f t="shared" si="2"/>
        <v>53408.829999999994</v>
      </c>
      <c r="J53" s="11">
        <v>0</v>
      </c>
      <c r="K53" s="11">
        <f t="shared" si="3"/>
        <v>53408.829999999994</v>
      </c>
    </row>
    <row r="54" spans="1:11" s="13" customFormat="1" ht="12.75" x14ac:dyDescent="0.2">
      <c r="A54" s="20" t="s">
        <v>147</v>
      </c>
      <c r="B54" s="21">
        <v>24004</v>
      </c>
      <c r="C54" s="11">
        <v>107245.19</v>
      </c>
      <c r="D54" s="11">
        <v>0</v>
      </c>
      <c r="E54" s="11">
        <v>28513.39</v>
      </c>
      <c r="F54" s="11">
        <v>0</v>
      </c>
      <c r="G54" s="11">
        <v>0</v>
      </c>
      <c r="H54" s="11">
        <v>17656.349999999999</v>
      </c>
      <c r="I54" s="11">
        <f t="shared" si="2"/>
        <v>153414.93000000002</v>
      </c>
      <c r="J54" s="11">
        <v>0</v>
      </c>
      <c r="K54" s="11">
        <f t="shared" si="3"/>
        <v>153414.93000000002</v>
      </c>
    </row>
    <row r="55" spans="1:11" s="13" customFormat="1" ht="12.75" x14ac:dyDescent="0.2">
      <c r="A55" s="20" t="s">
        <v>108</v>
      </c>
      <c r="B55" s="21">
        <v>50003</v>
      </c>
      <c r="C55" s="11">
        <v>82767.98</v>
      </c>
      <c r="D55" s="11">
        <v>0</v>
      </c>
      <c r="E55" s="11">
        <v>92609.93</v>
      </c>
      <c r="F55" s="11">
        <v>0</v>
      </c>
      <c r="G55" s="11">
        <v>0</v>
      </c>
      <c r="H55" s="11">
        <v>13731.39</v>
      </c>
      <c r="I55" s="11">
        <f t="shared" si="2"/>
        <v>189109.3</v>
      </c>
      <c r="J55" s="11">
        <v>0</v>
      </c>
      <c r="K55" s="11">
        <f t="shared" si="3"/>
        <v>189109.3</v>
      </c>
    </row>
    <row r="56" spans="1:11" s="13" customFormat="1" ht="12.75" x14ac:dyDescent="0.2">
      <c r="A56" s="20" t="s">
        <v>31</v>
      </c>
      <c r="B56" s="21">
        <v>14001</v>
      </c>
      <c r="C56" s="11">
        <v>39874.629999999997</v>
      </c>
      <c r="D56" s="11">
        <v>0</v>
      </c>
      <c r="E56" s="11">
        <v>16585.849999999999</v>
      </c>
      <c r="F56" s="11">
        <v>0</v>
      </c>
      <c r="G56" s="11">
        <v>0</v>
      </c>
      <c r="H56" s="11">
        <v>15350.68</v>
      </c>
      <c r="I56" s="11">
        <f t="shared" si="2"/>
        <v>71811.16</v>
      </c>
      <c r="J56" s="11">
        <v>0</v>
      </c>
      <c r="K56" s="11">
        <f t="shared" si="3"/>
        <v>71811.16</v>
      </c>
    </row>
    <row r="57" spans="1:11" s="13" customFormat="1" ht="12.75" x14ac:dyDescent="0.2">
      <c r="A57" s="20" t="s">
        <v>16</v>
      </c>
      <c r="B57" s="21">
        <v>6002</v>
      </c>
      <c r="C57" s="11">
        <v>57677.69</v>
      </c>
      <c r="D57" s="11">
        <v>0</v>
      </c>
      <c r="E57" s="11">
        <v>8766.2900000000009</v>
      </c>
      <c r="F57" s="11">
        <v>0</v>
      </c>
      <c r="G57" s="11">
        <v>0</v>
      </c>
      <c r="H57" s="11">
        <v>24773.22</v>
      </c>
      <c r="I57" s="11">
        <f t="shared" si="2"/>
        <v>91217.200000000012</v>
      </c>
      <c r="J57" s="11">
        <v>0</v>
      </c>
      <c r="K57" s="11">
        <f t="shared" si="3"/>
        <v>91217.200000000012</v>
      </c>
    </row>
    <row r="58" spans="1:11" s="13" customFormat="1" ht="12.75" x14ac:dyDescent="0.2">
      <c r="A58" s="20" t="s">
        <v>70</v>
      </c>
      <c r="B58" s="21">
        <v>33001</v>
      </c>
      <c r="C58" s="11">
        <v>136400.89000000001</v>
      </c>
      <c r="D58" s="11">
        <v>0</v>
      </c>
      <c r="E58" s="11">
        <v>13688.15</v>
      </c>
      <c r="F58" s="11">
        <v>0</v>
      </c>
      <c r="G58" s="11">
        <v>0</v>
      </c>
      <c r="H58" s="11">
        <v>35396.160000000003</v>
      </c>
      <c r="I58" s="11">
        <f t="shared" si="2"/>
        <v>185485.2</v>
      </c>
      <c r="J58" s="11">
        <v>0</v>
      </c>
      <c r="K58" s="11">
        <f t="shared" si="3"/>
        <v>185485.2</v>
      </c>
    </row>
    <row r="59" spans="1:11" s="13" customFormat="1" ht="12.75" x14ac:dyDescent="0.2">
      <c r="A59" s="20" t="s">
        <v>104</v>
      </c>
      <c r="B59" s="21">
        <v>49004</v>
      </c>
      <c r="C59" s="11">
        <v>115192.35</v>
      </c>
      <c r="D59" s="11">
        <v>0</v>
      </c>
      <c r="E59" s="11">
        <v>17388.400000000001</v>
      </c>
      <c r="F59" s="11">
        <v>0</v>
      </c>
      <c r="G59" s="11">
        <v>0</v>
      </c>
      <c r="H59" s="11">
        <v>153595.01999999999</v>
      </c>
      <c r="I59" s="11">
        <f t="shared" si="2"/>
        <v>286175.77</v>
      </c>
      <c r="J59" s="11">
        <v>0</v>
      </c>
      <c r="K59" s="11">
        <f t="shared" si="3"/>
        <v>286175.77</v>
      </c>
    </row>
    <row r="60" spans="1:11" s="13" customFormat="1" ht="12.75" x14ac:dyDescent="0.2">
      <c r="A60" s="20" t="s">
        <v>143</v>
      </c>
      <c r="B60" s="21">
        <v>63001</v>
      </c>
      <c r="C60" s="11">
        <v>36268.43</v>
      </c>
      <c r="D60" s="11">
        <v>0</v>
      </c>
      <c r="E60" s="11">
        <v>19437.18</v>
      </c>
      <c r="F60" s="11">
        <v>0</v>
      </c>
      <c r="G60" s="11">
        <v>0</v>
      </c>
      <c r="H60" s="11">
        <v>31922.639999999999</v>
      </c>
      <c r="I60" s="11">
        <f t="shared" si="2"/>
        <v>87628.25</v>
      </c>
      <c r="J60" s="11">
        <v>0</v>
      </c>
      <c r="K60" s="11">
        <f t="shared" si="3"/>
        <v>87628.25</v>
      </c>
    </row>
    <row r="61" spans="1:11" s="13" customFormat="1" ht="12.75" x14ac:dyDescent="0.2">
      <c r="A61" s="20" t="s">
        <v>117</v>
      </c>
      <c r="B61" s="21">
        <v>53001</v>
      </c>
      <c r="C61" s="11">
        <v>61947.61</v>
      </c>
      <c r="D61" s="11">
        <v>0</v>
      </c>
      <c r="E61" s="11">
        <v>4952.7700000000004</v>
      </c>
      <c r="F61" s="11">
        <v>0</v>
      </c>
      <c r="G61" s="11">
        <v>0</v>
      </c>
      <c r="H61" s="11">
        <v>19822.73</v>
      </c>
      <c r="I61" s="11">
        <f t="shared" si="2"/>
        <v>86723.11</v>
      </c>
      <c r="J61" s="11">
        <v>0</v>
      </c>
      <c r="K61" s="11">
        <f t="shared" si="3"/>
        <v>86723.11</v>
      </c>
    </row>
    <row r="62" spans="1:11" s="13" customFormat="1" ht="12.75" x14ac:dyDescent="0.2">
      <c r="A62" s="20" t="s">
        <v>59</v>
      </c>
      <c r="B62" s="21">
        <v>26004</v>
      </c>
      <c r="C62" s="11">
        <v>129682.37</v>
      </c>
      <c r="D62" s="11">
        <v>0</v>
      </c>
      <c r="E62" s="11">
        <v>13735.73</v>
      </c>
      <c r="F62" s="11">
        <v>0</v>
      </c>
      <c r="G62" s="11">
        <v>0</v>
      </c>
      <c r="H62" s="11">
        <v>34207.839999999997</v>
      </c>
      <c r="I62" s="11">
        <f t="shared" si="2"/>
        <v>177625.94</v>
      </c>
      <c r="J62" s="11">
        <v>0</v>
      </c>
      <c r="K62" s="11">
        <f t="shared" si="3"/>
        <v>177625.94</v>
      </c>
    </row>
    <row r="63" spans="1:11" s="13" customFormat="1" ht="12.75" x14ac:dyDescent="0.2">
      <c r="A63" s="20" t="s">
        <v>18</v>
      </c>
      <c r="B63" s="21">
        <v>6006</v>
      </c>
      <c r="C63" s="11">
        <v>755493.86</v>
      </c>
      <c r="D63" s="11">
        <v>0</v>
      </c>
      <c r="E63" s="11">
        <v>42482.5</v>
      </c>
      <c r="F63" s="11">
        <v>147.66999999999999</v>
      </c>
      <c r="G63" s="11">
        <v>176392.61</v>
      </c>
      <c r="H63" s="11">
        <v>60286.78</v>
      </c>
      <c r="I63" s="11">
        <f t="shared" si="2"/>
        <v>1034803.42</v>
      </c>
      <c r="J63" s="11">
        <v>0</v>
      </c>
      <c r="K63" s="11">
        <f t="shared" si="3"/>
        <v>1034803.42</v>
      </c>
    </row>
    <row r="64" spans="1:11" s="13" customFormat="1" ht="12.75" x14ac:dyDescent="0.2">
      <c r="A64" s="20" t="s">
        <v>61</v>
      </c>
      <c r="B64" s="21">
        <v>27001</v>
      </c>
      <c r="C64" s="11">
        <v>117617.2</v>
      </c>
      <c r="D64" s="11">
        <v>0</v>
      </c>
      <c r="E64" s="11">
        <v>21430.91</v>
      </c>
      <c r="F64" s="11">
        <v>0</v>
      </c>
      <c r="G64" s="11">
        <v>0</v>
      </c>
      <c r="H64" s="11">
        <v>77256.7</v>
      </c>
      <c r="I64" s="11">
        <f t="shared" si="2"/>
        <v>216304.81</v>
      </c>
      <c r="J64" s="11">
        <v>0</v>
      </c>
      <c r="K64" s="11">
        <f t="shared" si="3"/>
        <v>216304.81</v>
      </c>
    </row>
    <row r="65" spans="1:11" s="13" customFormat="1" ht="12.75" x14ac:dyDescent="0.2">
      <c r="A65" s="20" t="s">
        <v>64</v>
      </c>
      <c r="B65" s="21">
        <v>28003</v>
      </c>
      <c r="C65" s="11">
        <v>247576.49</v>
      </c>
      <c r="D65" s="11">
        <v>0</v>
      </c>
      <c r="E65" s="11">
        <v>52803.49</v>
      </c>
      <c r="F65" s="11">
        <v>2033.64</v>
      </c>
      <c r="G65" s="11">
        <v>0</v>
      </c>
      <c r="H65" s="11">
        <v>33556.58</v>
      </c>
      <c r="I65" s="11">
        <f t="shared" si="2"/>
        <v>335970.2</v>
      </c>
      <c r="J65" s="11">
        <v>0</v>
      </c>
      <c r="K65" s="11">
        <f t="shared" si="3"/>
        <v>335970.2</v>
      </c>
    </row>
    <row r="66" spans="1:11" s="13" customFormat="1" ht="12.75" x14ac:dyDescent="0.2">
      <c r="A66" s="20" t="s">
        <v>66</v>
      </c>
      <c r="B66" s="21">
        <v>30001</v>
      </c>
      <c r="C66" s="11">
        <v>70087.7</v>
      </c>
      <c r="D66" s="11">
        <v>0</v>
      </c>
      <c r="E66" s="11">
        <v>33468.160000000003</v>
      </c>
      <c r="F66" s="11">
        <v>2039.25</v>
      </c>
      <c r="G66" s="11">
        <v>0</v>
      </c>
      <c r="H66" s="11">
        <v>14234.13</v>
      </c>
      <c r="I66" s="11">
        <f t="shared" si="2"/>
        <v>119829.24</v>
      </c>
      <c r="J66" s="11">
        <v>0</v>
      </c>
      <c r="K66" s="11">
        <f t="shared" si="3"/>
        <v>119829.24</v>
      </c>
    </row>
    <row r="67" spans="1:11" s="13" customFormat="1" ht="12.75" x14ac:dyDescent="0.2">
      <c r="A67" s="20" t="s">
        <v>68</v>
      </c>
      <c r="B67" s="21">
        <v>31001</v>
      </c>
      <c r="C67" s="11">
        <v>177990.79</v>
      </c>
      <c r="D67" s="11">
        <v>0</v>
      </c>
      <c r="E67" s="11">
        <v>8457.2999999999993</v>
      </c>
      <c r="F67" s="11">
        <v>0</v>
      </c>
      <c r="G67" s="11">
        <v>0</v>
      </c>
      <c r="H67" s="11">
        <v>16142.34</v>
      </c>
      <c r="I67" s="11">
        <f t="shared" si="2"/>
        <v>202590.43</v>
      </c>
      <c r="J67" s="11">
        <v>0</v>
      </c>
      <c r="K67" s="11">
        <f t="shared" si="3"/>
        <v>202590.43</v>
      </c>
    </row>
    <row r="68" spans="1:11" s="13" customFormat="1" ht="12.75" x14ac:dyDescent="0.2">
      <c r="A68" s="20" t="s">
        <v>86</v>
      </c>
      <c r="B68" s="21">
        <v>41002</v>
      </c>
      <c r="C68" s="11">
        <v>330125.96000000002</v>
      </c>
      <c r="D68" s="11">
        <v>0</v>
      </c>
      <c r="E68" s="11">
        <v>198337.84</v>
      </c>
      <c r="F68" s="11">
        <v>0</v>
      </c>
      <c r="G68" s="11">
        <v>0</v>
      </c>
      <c r="H68" s="11">
        <v>830920.85</v>
      </c>
      <c r="I68" s="11">
        <f t="shared" si="2"/>
        <v>1359384.65</v>
      </c>
      <c r="J68" s="11">
        <v>0</v>
      </c>
      <c r="K68" s="11">
        <f t="shared" si="3"/>
        <v>1359384.65</v>
      </c>
    </row>
    <row r="69" spans="1:11" s="13" customFormat="1" ht="12.75" x14ac:dyDescent="0.2">
      <c r="A69" s="20" t="s">
        <v>32</v>
      </c>
      <c r="B69" s="21">
        <v>14002</v>
      </c>
      <c r="C69" s="11">
        <v>22579.24</v>
      </c>
      <c r="D69" s="11">
        <v>0</v>
      </c>
      <c r="E69" s="11">
        <v>15460.91</v>
      </c>
      <c r="F69" s="11">
        <v>0</v>
      </c>
      <c r="G69" s="11">
        <v>0</v>
      </c>
      <c r="H69" s="11">
        <v>12804.84</v>
      </c>
      <c r="I69" s="11">
        <f t="shared" ref="I69:I100" si="4">SUM(C69:H69)</f>
        <v>50844.990000000005</v>
      </c>
      <c r="J69" s="11">
        <v>0</v>
      </c>
      <c r="K69" s="11">
        <f t="shared" ref="K69:K100" si="5">I69-J69</f>
        <v>50844.990000000005</v>
      </c>
    </row>
    <row r="70" spans="1:11" s="13" customFormat="1" ht="12.75" x14ac:dyDescent="0.2">
      <c r="A70" s="20" t="s">
        <v>23</v>
      </c>
      <c r="B70" s="21">
        <v>10001</v>
      </c>
      <c r="C70" s="11">
        <v>21347.19</v>
      </c>
      <c r="D70" s="11">
        <v>0</v>
      </c>
      <c r="E70" s="11">
        <v>9363.5300000000007</v>
      </c>
      <c r="F70" s="11">
        <v>0</v>
      </c>
      <c r="G70" s="11">
        <v>0</v>
      </c>
      <c r="H70" s="11">
        <v>25418.03</v>
      </c>
      <c r="I70" s="11">
        <f t="shared" si="4"/>
        <v>56128.75</v>
      </c>
      <c r="J70" s="11">
        <v>0</v>
      </c>
      <c r="K70" s="11">
        <f t="shared" si="5"/>
        <v>56128.75</v>
      </c>
    </row>
    <row r="71" spans="1:11" s="13" customFormat="1" ht="12.75" x14ac:dyDescent="0.2">
      <c r="A71" s="20" t="s">
        <v>74</v>
      </c>
      <c r="B71" s="21">
        <v>34002</v>
      </c>
      <c r="C71" s="11">
        <v>126260.94</v>
      </c>
      <c r="D71" s="11">
        <v>0</v>
      </c>
      <c r="E71" s="11">
        <v>26120.35</v>
      </c>
      <c r="F71" s="11">
        <v>0</v>
      </c>
      <c r="G71" s="11">
        <v>752720.66</v>
      </c>
      <c r="H71" s="11">
        <v>18541.46</v>
      </c>
      <c r="I71" s="11">
        <f t="shared" si="4"/>
        <v>923643.41</v>
      </c>
      <c r="J71" s="11">
        <v>752720.65999999992</v>
      </c>
      <c r="K71" s="11">
        <f t="shared" si="5"/>
        <v>170922.75000000012</v>
      </c>
    </row>
    <row r="72" spans="1:11" s="13" customFormat="1" ht="12.75" x14ac:dyDescent="0.2">
      <c r="A72" s="20" t="s">
        <v>111</v>
      </c>
      <c r="B72" s="21">
        <v>51002</v>
      </c>
      <c r="C72" s="11">
        <v>77474.009999999995</v>
      </c>
      <c r="D72" s="11">
        <v>0</v>
      </c>
      <c r="E72" s="11">
        <v>23194.09</v>
      </c>
      <c r="F72" s="11">
        <v>0</v>
      </c>
      <c r="G72" s="11">
        <v>0</v>
      </c>
      <c r="H72" s="11">
        <v>91720.52</v>
      </c>
      <c r="I72" s="11">
        <f t="shared" si="4"/>
        <v>192388.62</v>
      </c>
      <c r="J72" s="11">
        <v>0</v>
      </c>
      <c r="K72" s="11">
        <f t="shared" si="5"/>
        <v>192388.62</v>
      </c>
    </row>
    <row r="73" spans="1:11" s="13" customFormat="1" ht="12.75" x14ac:dyDescent="0.2">
      <c r="A73" s="20" t="s">
        <v>127</v>
      </c>
      <c r="B73" s="21">
        <v>56006</v>
      </c>
      <c r="C73" s="11">
        <v>88392.18</v>
      </c>
      <c r="D73" s="11">
        <v>0</v>
      </c>
      <c r="E73" s="11">
        <v>9746.0499999999993</v>
      </c>
      <c r="F73" s="11">
        <v>3314.36</v>
      </c>
      <c r="G73" s="11">
        <v>0</v>
      </c>
      <c r="H73" s="11">
        <v>23910.66</v>
      </c>
      <c r="I73" s="11">
        <f t="shared" si="4"/>
        <v>125363.25</v>
      </c>
      <c r="J73" s="11">
        <v>0</v>
      </c>
      <c r="K73" s="11">
        <f t="shared" si="5"/>
        <v>125363.25</v>
      </c>
    </row>
    <row r="74" spans="1:11" s="13" customFormat="1" ht="12.75" x14ac:dyDescent="0.2">
      <c r="A74" s="20" t="s">
        <v>54</v>
      </c>
      <c r="B74" s="21">
        <v>23002</v>
      </c>
      <c r="C74" s="11">
        <v>259667.8</v>
      </c>
      <c r="D74" s="11">
        <v>0</v>
      </c>
      <c r="E74" s="11">
        <v>79112</v>
      </c>
      <c r="F74" s="11">
        <v>8462.3700000000008</v>
      </c>
      <c r="G74" s="11">
        <v>0</v>
      </c>
      <c r="H74" s="11">
        <v>13961.62</v>
      </c>
      <c r="I74" s="11">
        <f t="shared" si="4"/>
        <v>361203.79</v>
      </c>
      <c r="J74" s="11">
        <v>0</v>
      </c>
      <c r="K74" s="11">
        <f t="shared" si="5"/>
        <v>361203.79</v>
      </c>
    </row>
    <row r="75" spans="1:11" s="13" customFormat="1" ht="12.75" x14ac:dyDescent="0.2">
      <c r="A75" s="20" t="s">
        <v>118</v>
      </c>
      <c r="B75" s="21">
        <v>53002</v>
      </c>
      <c r="C75" s="11">
        <v>62696.89</v>
      </c>
      <c r="D75" s="11">
        <v>0</v>
      </c>
      <c r="E75" s="11">
        <v>3279.38</v>
      </c>
      <c r="F75" s="11">
        <v>0</v>
      </c>
      <c r="G75" s="11">
        <v>0</v>
      </c>
      <c r="H75" s="11">
        <v>18376.75</v>
      </c>
      <c r="I75" s="11">
        <f t="shared" si="4"/>
        <v>84353.02</v>
      </c>
      <c r="J75" s="11">
        <v>0</v>
      </c>
      <c r="K75" s="11">
        <f t="shared" si="5"/>
        <v>84353.02</v>
      </c>
    </row>
    <row r="76" spans="1:11" s="13" customFormat="1" ht="12.75" x14ac:dyDescent="0.2">
      <c r="A76" s="20" t="s">
        <v>100</v>
      </c>
      <c r="B76" s="21">
        <v>48003</v>
      </c>
      <c r="C76" s="11">
        <v>435390.46</v>
      </c>
      <c r="D76" s="11">
        <v>420</v>
      </c>
      <c r="E76" s="11">
        <v>11189.28</v>
      </c>
      <c r="F76" s="11">
        <v>2286.25</v>
      </c>
      <c r="G76" s="11">
        <v>0</v>
      </c>
      <c r="H76" s="11">
        <v>15098.34</v>
      </c>
      <c r="I76" s="11">
        <f t="shared" si="4"/>
        <v>464384.33000000007</v>
      </c>
      <c r="J76" s="11">
        <v>0</v>
      </c>
      <c r="K76" s="11">
        <f t="shared" si="5"/>
        <v>464384.33000000007</v>
      </c>
    </row>
    <row r="77" spans="1:11" s="13" customFormat="1" ht="12.75" x14ac:dyDescent="0.2">
      <c r="A77" s="20" t="s">
        <v>4</v>
      </c>
      <c r="B77" s="21">
        <v>2002</v>
      </c>
      <c r="C77" s="11">
        <v>354923.37</v>
      </c>
      <c r="D77" s="11">
        <v>0</v>
      </c>
      <c r="E77" s="11">
        <v>199209.82</v>
      </c>
      <c r="F77" s="11">
        <v>12093.08</v>
      </c>
      <c r="G77" s="11">
        <v>0</v>
      </c>
      <c r="H77" s="11">
        <v>129089.35</v>
      </c>
      <c r="I77" s="11">
        <f t="shared" si="4"/>
        <v>695315.61999999988</v>
      </c>
      <c r="J77" s="11">
        <v>0</v>
      </c>
      <c r="K77" s="11">
        <f t="shared" si="5"/>
        <v>695315.61999999988</v>
      </c>
    </row>
    <row r="78" spans="1:11" s="13" customFormat="1" ht="12.75" x14ac:dyDescent="0.2">
      <c r="A78" s="20" t="s">
        <v>52</v>
      </c>
      <c r="B78" s="21">
        <v>22006</v>
      </c>
      <c r="C78" s="11">
        <v>376511.39</v>
      </c>
      <c r="D78" s="11">
        <v>0</v>
      </c>
      <c r="E78" s="11">
        <v>42862.2</v>
      </c>
      <c r="F78" s="11">
        <v>478.88</v>
      </c>
      <c r="G78" s="11">
        <v>0</v>
      </c>
      <c r="H78" s="11">
        <v>39433.89</v>
      </c>
      <c r="I78" s="11">
        <f t="shared" si="4"/>
        <v>459286.36000000004</v>
      </c>
      <c r="J78" s="11">
        <v>0</v>
      </c>
      <c r="K78" s="11">
        <f t="shared" si="5"/>
        <v>459286.36000000004</v>
      </c>
    </row>
    <row r="79" spans="1:11" s="13" customFormat="1" ht="12.75" x14ac:dyDescent="0.2">
      <c r="A79" s="20" t="s">
        <v>30</v>
      </c>
      <c r="B79" s="21">
        <v>13003</v>
      </c>
      <c r="C79" s="11">
        <v>79230.289999999994</v>
      </c>
      <c r="D79" s="11">
        <v>0</v>
      </c>
      <c r="E79" s="11">
        <v>28128.62</v>
      </c>
      <c r="F79" s="11">
        <v>0</v>
      </c>
      <c r="G79" s="11">
        <v>0</v>
      </c>
      <c r="H79" s="11">
        <v>41381.14</v>
      </c>
      <c r="I79" s="11">
        <f t="shared" si="4"/>
        <v>148740.04999999999</v>
      </c>
      <c r="J79" s="11">
        <v>0</v>
      </c>
      <c r="K79" s="11">
        <f t="shared" si="5"/>
        <v>148740.04999999999</v>
      </c>
    </row>
    <row r="80" spans="1:11" s="13" customFormat="1" ht="12.75" x14ac:dyDescent="0.2">
      <c r="A80" s="20" t="s">
        <v>5</v>
      </c>
      <c r="B80" s="21">
        <v>2003</v>
      </c>
      <c r="C80" s="11">
        <v>49009.7</v>
      </c>
      <c r="D80" s="11">
        <v>0</v>
      </c>
      <c r="E80" s="11">
        <v>10808.28</v>
      </c>
      <c r="F80" s="11">
        <v>0</v>
      </c>
      <c r="G80" s="11">
        <v>0</v>
      </c>
      <c r="H80" s="11">
        <v>20411.060000000001</v>
      </c>
      <c r="I80" s="11">
        <f t="shared" si="4"/>
        <v>80229.039999999994</v>
      </c>
      <c r="J80" s="11">
        <v>0</v>
      </c>
      <c r="K80" s="11">
        <f t="shared" si="5"/>
        <v>80229.039999999994</v>
      </c>
    </row>
    <row r="81" spans="1:11" s="13" customFormat="1" ht="12.75" x14ac:dyDescent="0.2">
      <c r="A81" s="20" t="s">
        <v>77</v>
      </c>
      <c r="B81" s="21">
        <v>37003</v>
      </c>
      <c r="C81" s="11">
        <v>90146.19</v>
      </c>
      <c r="D81" s="11">
        <v>0</v>
      </c>
      <c r="E81" s="11">
        <v>29742.2</v>
      </c>
      <c r="F81" s="11">
        <v>0</v>
      </c>
      <c r="G81" s="11">
        <v>0</v>
      </c>
      <c r="H81" s="11">
        <v>20285.849999999999</v>
      </c>
      <c r="I81" s="11">
        <f t="shared" si="4"/>
        <v>140174.24</v>
      </c>
      <c r="J81" s="11">
        <v>0</v>
      </c>
      <c r="K81" s="11">
        <f t="shared" si="5"/>
        <v>140174.24</v>
      </c>
    </row>
    <row r="82" spans="1:11" s="13" customFormat="1" ht="12.75" x14ac:dyDescent="0.2">
      <c r="A82" s="20" t="s">
        <v>75</v>
      </c>
      <c r="B82" s="21">
        <v>35002</v>
      </c>
      <c r="C82" s="11">
        <v>155614</v>
      </c>
      <c r="D82" s="11">
        <v>0</v>
      </c>
      <c r="E82" s="11">
        <v>79640.08</v>
      </c>
      <c r="F82" s="11">
        <v>0</v>
      </c>
      <c r="G82" s="11">
        <v>0</v>
      </c>
      <c r="H82" s="11">
        <v>21101.24</v>
      </c>
      <c r="I82" s="11">
        <f t="shared" si="4"/>
        <v>256355.32</v>
      </c>
      <c r="J82" s="11">
        <v>0</v>
      </c>
      <c r="K82" s="11">
        <f t="shared" si="5"/>
        <v>256355.32</v>
      </c>
    </row>
    <row r="83" spans="1:11" s="13" customFormat="1" ht="12.75" x14ac:dyDescent="0.2">
      <c r="A83" s="20" t="s">
        <v>20</v>
      </c>
      <c r="B83" s="21">
        <v>7002</v>
      </c>
      <c r="C83" s="11">
        <v>100380.74</v>
      </c>
      <c r="D83" s="11">
        <v>0</v>
      </c>
      <c r="E83" s="11">
        <v>25143.94</v>
      </c>
      <c r="F83" s="11">
        <v>0</v>
      </c>
      <c r="G83" s="11">
        <v>95640.72</v>
      </c>
      <c r="H83" s="11">
        <v>25008.98</v>
      </c>
      <c r="I83" s="11">
        <f t="shared" si="4"/>
        <v>246174.38000000003</v>
      </c>
      <c r="J83" s="11">
        <v>20211.48</v>
      </c>
      <c r="K83" s="11">
        <f t="shared" si="5"/>
        <v>225962.90000000002</v>
      </c>
    </row>
    <row r="84" spans="1:11" s="13" customFormat="1" ht="12.75" x14ac:dyDescent="0.2">
      <c r="A84" s="20" t="s">
        <v>80</v>
      </c>
      <c r="B84" s="21">
        <v>38003</v>
      </c>
      <c r="C84" s="11">
        <v>32850.54</v>
      </c>
      <c r="D84" s="11">
        <v>0</v>
      </c>
      <c r="E84" s="11">
        <v>8580.08</v>
      </c>
      <c r="F84" s="11">
        <v>1867.36</v>
      </c>
      <c r="G84" s="11">
        <v>0</v>
      </c>
      <c r="H84" s="11">
        <v>18015.810000000001</v>
      </c>
      <c r="I84" s="11">
        <f t="shared" si="4"/>
        <v>61313.790000000008</v>
      </c>
      <c r="J84" s="11">
        <v>0</v>
      </c>
      <c r="K84" s="11">
        <f t="shared" si="5"/>
        <v>61313.790000000008</v>
      </c>
    </row>
    <row r="85" spans="1:11" s="13" customFormat="1" ht="12.75" x14ac:dyDescent="0.2">
      <c r="A85" s="20" t="s">
        <v>96</v>
      </c>
      <c r="B85" s="21">
        <v>45005</v>
      </c>
      <c r="C85" s="11">
        <v>69214.81</v>
      </c>
      <c r="D85" s="11">
        <v>0</v>
      </c>
      <c r="E85" s="11">
        <v>12483.78</v>
      </c>
      <c r="F85" s="11">
        <v>0</v>
      </c>
      <c r="G85" s="11">
        <v>0</v>
      </c>
      <c r="H85" s="11">
        <v>20034.82</v>
      </c>
      <c r="I85" s="11">
        <f t="shared" si="4"/>
        <v>101733.41</v>
      </c>
      <c r="J85" s="11">
        <v>0</v>
      </c>
      <c r="K85" s="11">
        <f t="shared" si="5"/>
        <v>101733.41</v>
      </c>
    </row>
    <row r="86" spans="1:11" s="13" customFormat="1" ht="12.75" x14ac:dyDescent="0.2">
      <c r="A86" s="20" t="s">
        <v>83</v>
      </c>
      <c r="B86" s="21">
        <v>40001</v>
      </c>
      <c r="C86" s="11">
        <v>67583.320000000007</v>
      </c>
      <c r="D86" s="11">
        <v>0</v>
      </c>
      <c r="E86" s="11">
        <v>107382.42</v>
      </c>
      <c r="F86" s="11">
        <v>0</v>
      </c>
      <c r="G86" s="11">
        <v>0</v>
      </c>
      <c r="H86" s="11">
        <v>64083.65</v>
      </c>
      <c r="I86" s="11">
        <f t="shared" si="4"/>
        <v>239049.38999999998</v>
      </c>
      <c r="J86" s="11">
        <v>0</v>
      </c>
      <c r="K86" s="11">
        <f t="shared" si="5"/>
        <v>239049.38999999998</v>
      </c>
    </row>
    <row r="87" spans="1:11" s="13" customFormat="1" ht="12.75" x14ac:dyDescent="0.2">
      <c r="A87" s="20" t="s">
        <v>116</v>
      </c>
      <c r="B87" s="21">
        <v>52004</v>
      </c>
      <c r="C87" s="11">
        <v>141829.35</v>
      </c>
      <c r="D87" s="11">
        <v>0</v>
      </c>
      <c r="E87" s="11">
        <v>9188.93</v>
      </c>
      <c r="F87" s="11">
        <v>3622.82</v>
      </c>
      <c r="G87" s="11">
        <v>0</v>
      </c>
      <c r="H87" s="11">
        <v>24234.26</v>
      </c>
      <c r="I87" s="11">
        <f t="shared" si="4"/>
        <v>178875.36000000002</v>
      </c>
      <c r="J87" s="11">
        <v>0</v>
      </c>
      <c r="K87" s="11">
        <f t="shared" si="5"/>
        <v>178875.36000000002</v>
      </c>
    </row>
    <row r="88" spans="1:11" s="13" customFormat="1" ht="12.75" x14ac:dyDescent="0.2">
      <c r="A88" s="20" t="s">
        <v>87</v>
      </c>
      <c r="B88" s="21">
        <v>41004</v>
      </c>
      <c r="C88" s="11">
        <v>319085.31</v>
      </c>
      <c r="D88" s="11">
        <v>0</v>
      </c>
      <c r="E88" s="11">
        <v>38339.699999999997</v>
      </c>
      <c r="F88" s="11">
        <v>0</v>
      </c>
      <c r="G88" s="11">
        <v>0</v>
      </c>
      <c r="H88" s="11">
        <v>103777.75</v>
      </c>
      <c r="I88" s="11">
        <f t="shared" si="4"/>
        <v>461202.76</v>
      </c>
      <c r="J88" s="11">
        <v>0</v>
      </c>
      <c r="K88" s="11">
        <f t="shared" si="5"/>
        <v>461202.76</v>
      </c>
    </row>
    <row r="89" spans="1:11" s="13" customFormat="1" ht="12.75" x14ac:dyDescent="0.2">
      <c r="A89" s="20" t="s">
        <v>94</v>
      </c>
      <c r="B89" s="21">
        <v>44002</v>
      </c>
      <c r="C89" s="11">
        <v>63214.85</v>
      </c>
      <c r="D89" s="11">
        <v>0</v>
      </c>
      <c r="E89" s="11">
        <v>7246.9</v>
      </c>
      <c r="F89" s="11">
        <v>0</v>
      </c>
      <c r="G89" s="11">
        <v>141475.43</v>
      </c>
      <c r="H89" s="11">
        <v>14751.78</v>
      </c>
      <c r="I89" s="11">
        <f t="shared" si="4"/>
        <v>226688.96</v>
      </c>
      <c r="J89" s="11">
        <v>0</v>
      </c>
      <c r="K89" s="11">
        <f t="shared" si="5"/>
        <v>226688.96</v>
      </c>
    </row>
    <row r="90" spans="1:11" s="13" customFormat="1" ht="12.75" x14ac:dyDescent="0.2">
      <c r="A90" s="20" t="s">
        <v>89</v>
      </c>
      <c r="B90" s="21">
        <v>42001</v>
      </c>
      <c r="C90" s="11">
        <v>242333.07</v>
      </c>
      <c r="D90" s="11">
        <v>0</v>
      </c>
      <c r="E90" s="11">
        <v>60352.42</v>
      </c>
      <c r="F90" s="11">
        <v>0</v>
      </c>
      <c r="G90" s="11">
        <v>0</v>
      </c>
      <c r="H90" s="11">
        <v>8792.75</v>
      </c>
      <c r="I90" s="11">
        <f t="shared" si="4"/>
        <v>311478.24</v>
      </c>
      <c r="J90" s="11">
        <v>0</v>
      </c>
      <c r="K90" s="11">
        <f t="shared" si="5"/>
        <v>311478.24</v>
      </c>
    </row>
    <row r="91" spans="1:11" s="13" customFormat="1" ht="12.75" x14ac:dyDescent="0.2">
      <c r="A91" s="20" t="s">
        <v>82</v>
      </c>
      <c r="B91" s="21">
        <v>39002</v>
      </c>
      <c r="C91" s="11">
        <v>154999.32999999999</v>
      </c>
      <c r="D91" s="11">
        <v>0</v>
      </c>
      <c r="E91" s="11">
        <v>64157.57</v>
      </c>
      <c r="F91" s="11">
        <v>11841.81</v>
      </c>
      <c r="G91" s="11">
        <v>0</v>
      </c>
      <c r="H91" s="11">
        <v>68994.63</v>
      </c>
      <c r="I91" s="11">
        <f t="shared" si="4"/>
        <v>299993.33999999997</v>
      </c>
      <c r="J91" s="11">
        <v>0</v>
      </c>
      <c r="K91" s="11">
        <f t="shared" si="5"/>
        <v>299993.33999999997</v>
      </c>
    </row>
    <row r="92" spans="1:11" s="13" customFormat="1" ht="12.75" x14ac:dyDescent="0.2">
      <c r="A92" s="20" t="s">
        <v>134</v>
      </c>
      <c r="B92" s="21">
        <v>60003</v>
      </c>
      <c r="C92" s="11">
        <v>295656.53999999998</v>
      </c>
      <c r="D92" s="11">
        <v>0</v>
      </c>
      <c r="E92" s="11">
        <v>8042.68</v>
      </c>
      <c r="F92" s="11">
        <v>2253.4</v>
      </c>
      <c r="G92" s="11">
        <v>0</v>
      </c>
      <c r="H92" s="11">
        <v>13760.81</v>
      </c>
      <c r="I92" s="11">
        <f t="shared" si="4"/>
        <v>319713.43</v>
      </c>
      <c r="J92" s="11">
        <v>0</v>
      </c>
      <c r="K92" s="11">
        <f t="shared" si="5"/>
        <v>319713.43</v>
      </c>
    </row>
    <row r="93" spans="1:11" s="13" customFormat="1" ht="12.75" x14ac:dyDescent="0.2">
      <c r="A93" s="20" t="s">
        <v>92</v>
      </c>
      <c r="B93" s="21">
        <v>43007</v>
      </c>
      <c r="C93" s="11">
        <v>175181.62</v>
      </c>
      <c r="D93" s="11">
        <v>0</v>
      </c>
      <c r="E93" s="11">
        <v>43229.24</v>
      </c>
      <c r="F93" s="11">
        <v>0</v>
      </c>
      <c r="G93" s="11">
        <v>0</v>
      </c>
      <c r="H93" s="11">
        <v>20603.18</v>
      </c>
      <c r="I93" s="11">
        <f t="shared" si="4"/>
        <v>239014.03999999998</v>
      </c>
      <c r="J93" s="11">
        <v>0</v>
      </c>
      <c r="K93" s="11">
        <f t="shared" si="5"/>
        <v>239014.03999999998</v>
      </c>
    </row>
    <row r="94" spans="1:11" s="13" customFormat="1" ht="12.75" x14ac:dyDescent="0.2">
      <c r="A94" s="20" t="s">
        <v>35</v>
      </c>
      <c r="B94" s="21">
        <v>15001</v>
      </c>
      <c r="C94" s="11">
        <v>18597.580000000002</v>
      </c>
      <c r="D94" s="11">
        <v>0</v>
      </c>
      <c r="E94" s="11">
        <v>4670.47</v>
      </c>
      <c r="F94" s="11">
        <v>0</v>
      </c>
      <c r="G94" s="11">
        <v>0</v>
      </c>
      <c r="H94" s="11">
        <v>10864.88</v>
      </c>
      <c r="I94" s="11">
        <f t="shared" si="4"/>
        <v>34132.93</v>
      </c>
      <c r="J94" s="11">
        <v>0</v>
      </c>
      <c r="K94" s="11">
        <f t="shared" si="5"/>
        <v>34132.93</v>
      </c>
    </row>
    <row r="95" spans="1:11" s="13" customFormat="1" ht="12.75" x14ac:dyDescent="0.2">
      <c r="A95" s="20" t="s">
        <v>36</v>
      </c>
      <c r="B95" s="21">
        <v>15002</v>
      </c>
      <c r="C95" s="11">
        <v>60369.56</v>
      </c>
      <c r="D95" s="11">
        <v>0</v>
      </c>
      <c r="E95" s="11">
        <v>24783.66</v>
      </c>
      <c r="F95" s="11">
        <v>0</v>
      </c>
      <c r="G95" s="11">
        <v>0</v>
      </c>
      <c r="H95" s="11">
        <v>13174.45</v>
      </c>
      <c r="I95" s="11">
        <f t="shared" si="4"/>
        <v>98327.67</v>
      </c>
      <c r="J95" s="11">
        <v>0</v>
      </c>
      <c r="K95" s="11">
        <f t="shared" si="5"/>
        <v>98327.67</v>
      </c>
    </row>
    <row r="96" spans="1:11" s="13" customFormat="1" ht="12.75" x14ac:dyDescent="0.2">
      <c r="A96" s="20" t="s">
        <v>97</v>
      </c>
      <c r="B96" s="21">
        <v>46001</v>
      </c>
      <c r="C96" s="11">
        <v>210337.16</v>
      </c>
      <c r="D96" s="11">
        <v>12118.21</v>
      </c>
      <c r="E96" s="11">
        <v>409200.6</v>
      </c>
      <c r="F96" s="11">
        <v>0</v>
      </c>
      <c r="G96" s="11">
        <v>0</v>
      </c>
      <c r="H96" s="11">
        <v>87990.7</v>
      </c>
      <c r="I96" s="11">
        <f t="shared" si="4"/>
        <v>719646.66999999993</v>
      </c>
      <c r="J96" s="11">
        <v>0</v>
      </c>
      <c r="K96" s="11">
        <f t="shared" si="5"/>
        <v>719646.66999999993</v>
      </c>
    </row>
    <row r="97" spans="1:11" s="13" customFormat="1" ht="12.75" x14ac:dyDescent="0.2">
      <c r="A97" s="20" t="s">
        <v>71</v>
      </c>
      <c r="B97" s="21">
        <v>33002</v>
      </c>
      <c r="C97" s="11">
        <v>408586.92</v>
      </c>
      <c r="D97" s="11">
        <v>0</v>
      </c>
      <c r="E97" s="11">
        <v>11972.97</v>
      </c>
      <c r="F97" s="11">
        <v>0</v>
      </c>
      <c r="G97" s="11">
        <v>0</v>
      </c>
      <c r="H97" s="11">
        <v>28654.83</v>
      </c>
      <c r="I97" s="11">
        <f t="shared" si="4"/>
        <v>449214.71999999997</v>
      </c>
      <c r="J97" s="11">
        <v>0</v>
      </c>
      <c r="K97" s="11">
        <f t="shared" si="5"/>
        <v>449214.71999999997</v>
      </c>
    </row>
    <row r="98" spans="1:11" s="13" customFormat="1" ht="12.75" x14ac:dyDescent="0.2">
      <c r="A98" s="20" t="s">
        <v>57</v>
      </c>
      <c r="B98" s="21">
        <v>25004</v>
      </c>
      <c r="C98" s="11">
        <v>242499.38999999998</v>
      </c>
      <c r="D98" s="11">
        <v>0</v>
      </c>
      <c r="E98" s="11">
        <v>70705.14</v>
      </c>
      <c r="F98" s="11">
        <v>0</v>
      </c>
      <c r="G98" s="11">
        <v>42287.59</v>
      </c>
      <c r="H98" s="11">
        <v>60961.75</v>
      </c>
      <c r="I98" s="11">
        <f t="shared" si="4"/>
        <v>416453.87</v>
      </c>
      <c r="J98" s="11">
        <v>33830.072</v>
      </c>
      <c r="K98" s="11">
        <f t="shared" si="5"/>
        <v>382623.79800000001</v>
      </c>
    </row>
    <row r="99" spans="1:11" s="13" customFormat="1" ht="12.75" x14ac:dyDescent="0.2">
      <c r="A99" s="20" t="s">
        <v>65</v>
      </c>
      <c r="B99" s="21">
        <v>29004</v>
      </c>
      <c r="C99" s="11">
        <v>132406.79999999999</v>
      </c>
      <c r="D99" s="11">
        <v>4740.8100000000004</v>
      </c>
      <c r="E99" s="11">
        <v>50753.43</v>
      </c>
      <c r="F99" s="11">
        <v>0</v>
      </c>
      <c r="G99" s="11">
        <v>347037.76</v>
      </c>
      <c r="H99" s="11">
        <v>64669.56</v>
      </c>
      <c r="I99" s="11">
        <f t="shared" si="4"/>
        <v>599608.3600000001</v>
      </c>
      <c r="J99" s="11">
        <v>304499.48</v>
      </c>
      <c r="K99" s="11">
        <f t="shared" si="5"/>
        <v>295108.88000000012</v>
      </c>
    </row>
    <row r="100" spans="1:11" s="13" customFormat="1" ht="12.75" x14ac:dyDescent="0.2">
      <c r="A100" s="20" t="s">
        <v>41</v>
      </c>
      <c r="B100" s="21">
        <v>17002</v>
      </c>
      <c r="C100" s="11">
        <v>327238.34000000003</v>
      </c>
      <c r="D100" s="11">
        <v>0</v>
      </c>
      <c r="E100" s="11">
        <v>294953.84999999998</v>
      </c>
      <c r="F100" s="11">
        <v>1482.94</v>
      </c>
      <c r="G100" s="11">
        <v>0</v>
      </c>
      <c r="H100" s="11">
        <v>112128.68</v>
      </c>
      <c r="I100" s="11">
        <f t="shared" si="4"/>
        <v>735803.80999999982</v>
      </c>
      <c r="J100" s="11">
        <v>0</v>
      </c>
      <c r="K100" s="11">
        <f t="shared" si="5"/>
        <v>735803.80999999982</v>
      </c>
    </row>
    <row r="101" spans="1:11" s="13" customFormat="1" ht="12.75" x14ac:dyDescent="0.2">
      <c r="A101" s="20" t="s">
        <v>142</v>
      </c>
      <c r="B101" s="21">
        <v>62006</v>
      </c>
      <c r="C101" s="11">
        <v>117538.88</v>
      </c>
      <c r="D101" s="11">
        <v>0</v>
      </c>
      <c r="E101" s="11">
        <v>60811.96</v>
      </c>
      <c r="F101" s="11">
        <v>0</v>
      </c>
      <c r="G101" s="11">
        <v>156284.70000000001</v>
      </c>
      <c r="H101" s="11">
        <v>38212.44</v>
      </c>
      <c r="I101" s="11">
        <f t="shared" ref="I101:I132" si="6">SUM(C101:H101)</f>
        <v>372847.98000000004</v>
      </c>
      <c r="J101" s="11">
        <v>0</v>
      </c>
      <c r="K101" s="11">
        <f t="shared" ref="K101:K132" si="7">I101-J101</f>
        <v>372847.98000000004</v>
      </c>
    </row>
    <row r="102" spans="1:11" s="13" customFormat="1" ht="12.75" x14ac:dyDescent="0.2">
      <c r="A102" s="20" t="s">
        <v>91</v>
      </c>
      <c r="B102" s="21">
        <v>43002</v>
      </c>
      <c r="C102" s="11">
        <v>66513.63</v>
      </c>
      <c r="D102" s="11">
        <v>0</v>
      </c>
      <c r="E102" s="11">
        <v>26868.62</v>
      </c>
      <c r="F102" s="11">
        <v>0</v>
      </c>
      <c r="G102" s="11">
        <v>0</v>
      </c>
      <c r="H102" s="11">
        <v>19815.91</v>
      </c>
      <c r="I102" s="11">
        <f t="shared" si="6"/>
        <v>113198.16</v>
      </c>
      <c r="J102" s="11">
        <v>0</v>
      </c>
      <c r="K102" s="11">
        <f t="shared" si="7"/>
        <v>113198.16</v>
      </c>
    </row>
    <row r="103" spans="1:11" s="13" customFormat="1" ht="12.75" x14ac:dyDescent="0.2">
      <c r="A103" s="20" t="s">
        <v>42</v>
      </c>
      <c r="B103" s="21">
        <v>17003</v>
      </c>
      <c r="C103" s="11">
        <v>39012.94</v>
      </c>
      <c r="D103" s="11">
        <v>0</v>
      </c>
      <c r="E103" s="11">
        <v>17185.63</v>
      </c>
      <c r="F103" s="11">
        <v>0</v>
      </c>
      <c r="G103" s="11">
        <v>0</v>
      </c>
      <c r="H103" s="11">
        <v>11179.47</v>
      </c>
      <c r="I103" s="11">
        <f t="shared" si="6"/>
        <v>67378.040000000008</v>
      </c>
      <c r="J103" s="11">
        <v>0</v>
      </c>
      <c r="K103" s="11">
        <f t="shared" si="7"/>
        <v>67378.040000000008</v>
      </c>
    </row>
    <row r="104" spans="1:11" s="13" customFormat="1" ht="12.75" x14ac:dyDescent="0.2">
      <c r="A104" s="20" t="s">
        <v>112</v>
      </c>
      <c r="B104" s="21">
        <v>51003</v>
      </c>
      <c r="C104" s="11">
        <v>54295.07</v>
      </c>
      <c r="D104" s="11">
        <v>0</v>
      </c>
      <c r="E104" s="11">
        <v>9072.1200000000008</v>
      </c>
      <c r="F104" s="11">
        <v>1324.01</v>
      </c>
      <c r="G104" s="11">
        <v>169814.76</v>
      </c>
      <c r="H104" s="11">
        <v>13470.72</v>
      </c>
      <c r="I104" s="11">
        <f t="shared" si="6"/>
        <v>247976.68000000002</v>
      </c>
      <c r="J104" s="11">
        <v>0</v>
      </c>
      <c r="K104" s="11">
        <f t="shared" si="7"/>
        <v>247976.68000000002</v>
      </c>
    </row>
    <row r="105" spans="1:11" s="13" customFormat="1" ht="12.75" x14ac:dyDescent="0.2">
      <c r="A105" s="20" t="s">
        <v>22</v>
      </c>
      <c r="B105" s="21">
        <v>9002</v>
      </c>
      <c r="C105" s="11">
        <v>103118.85</v>
      </c>
      <c r="D105" s="11">
        <v>0</v>
      </c>
      <c r="E105" s="11">
        <v>47572.54</v>
      </c>
      <c r="F105" s="11">
        <v>0</v>
      </c>
      <c r="G105" s="11">
        <v>171641.39</v>
      </c>
      <c r="H105" s="11">
        <v>24494.91</v>
      </c>
      <c r="I105" s="11">
        <f t="shared" si="6"/>
        <v>346827.69</v>
      </c>
      <c r="J105" s="11">
        <v>171641.39</v>
      </c>
      <c r="K105" s="11">
        <f t="shared" si="7"/>
        <v>175186.3</v>
      </c>
    </row>
    <row r="106" spans="1:11" s="13" customFormat="1" ht="12.75" x14ac:dyDescent="0.2">
      <c r="A106" s="20" t="s">
        <v>128</v>
      </c>
      <c r="B106" s="21">
        <v>56007</v>
      </c>
      <c r="C106" s="11">
        <v>94252.54</v>
      </c>
      <c r="D106" s="11">
        <v>0</v>
      </c>
      <c r="E106" s="11">
        <v>9555.34</v>
      </c>
      <c r="F106" s="11">
        <v>2008.19</v>
      </c>
      <c r="G106" s="11">
        <v>0</v>
      </c>
      <c r="H106" s="11">
        <v>14982.29</v>
      </c>
      <c r="I106" s="11">
        <f t="shared" si="6"/>
        <v>120798.35999999999</v>
      </c>
      <c r="J106" s="11">
        <v>0</v>
      </c>
      <c r="K106" s="11">
        <f t="shared" si="7"/>
        <v>120798.35999999999</v>
      </c>
    </row>
    <row r="107" spans="1:11" s="13" customFormat="1" ht="12.75" x14ac:dyDescent="0.2">
      <c r="A107" s="20" t="s">
        <v>55</v>
      </c>
      <c r="B107" s="21">
        <v>23003</v>
      </c>
      <c r="C107" s="11">
        <v>19802.349999999999</v>
      </c>
      <c r="D107" s="11">
        <v>0</v>
      </c>
      <c r="E107" s="11">
        <v>4218.01</v>
      </c>
      <c r="F107" s="11">
        <v>0</v>
      </c>
      <c r="G107" s="11">
        <v>135690.22</v>
      </c>
      <c r="H107" s="11">
        <v>1211.94</v>
      </c>
      <c r="I107" s="11">
        <f t="shared" si="6"/>
        <v>160922.52000000002</v>
      </c>
      <c r="J107" s="11">
        <v>0</v>
      </c>
      <c r="K107" s="11">
        <f t="shared" si="7"/>
        <v>160922.52000000002</v>
      </c>
    </row>
    <row r="108" spans="1:11" s="13" customFormat="1" ht="12.75" x14ac:dyDescent="0.2">
      <c r="A108" s="20" t="s">
        <v>148</v>
      </c>
      <c r="B108" s="21">
        <v>65001</v>
      </c>
      <c r="C108" s="11">
        <v>389394.66</v>
      </c>
      <c r="D108" s="11">
        <v>0</v>
      </c>
      <c r="E108" s="11">
        <v>549.5</v>
      </c>
      <c r="F108" s="11">
        <v>0</v>
      </c>
      <c r="G108" s="11">
        <v>0</v>
      </c>
      <c r="H108" s="11">
        <v>0</v>
      </c>
      <c r="I108" s="11">
        <f t="shared" si="6"/>
        <v>389944.16</v>
      </c>
      <c r="J108" s="11">
        <v>0</v>
      </c>
      <c r="K108" s="11">
        <f t="shared" si="7"/>
        <v>389944.16</v>
      </c>
    </row>
    <row r="109" spans="1:11" s="13" customFormat="1" ht="12.75" x14ac:dyDescent="0.2">
      <c r="A109" s="20" t="s">
        <v>202</v>
      </c>
      <c r="B109" s="21">
        <v>39006</v>
      </c>
      <c r="C109" s="11">
        <v>69190.81</v>
      </c>
      <c r="D109" s="11">
        <v>0</v>
      </c>
      <c r="E109" s="11">
        <v>8405.9</v>
      </c>
      <c r="F109" s="11">
        <v>462.36</v>
      </c>
      <c r="G109" s="11">
        <v>0</v>
      </c>
      <c r="H109" s="11">
        <v>50403.98</v>
      </c>
      <c r="I109" s="11">
        <f t="shared" si="6"/>
        <v>128463.04999999999</v>
      </c>
      <c r="J109" s="11">
        <v>0</v>
      </c>
      <c r="K109" s="11">
        <f t="shared" si="7"/>
        <v>128463.04999999999</v>
      </c>
    </row>
    <row r="110" spans="1:11" s="13" customFormat="1" ht="12.75" x14ac:dyDescent="0.2">
      <c r="A110" s="20" t="s">
        <v>135</v>
      </c>
      <c r="B110" s="21">
        <v>60004</v>
      </c>
      <c r="C110" s="11">
        <v>94840.77</v>
      </c>
      <c r="D110" s="11">
        <v>0</v>
      </c>
      <c r="E110" s="11">
        <v>15125.09</v>
      </c>
      <c r="F110" s="11">
        <v>988.04</v>
      </c>
      <c r="G110" s="11">
        <v>0</v>
      </c>
      <c r="H110" s="11">
        <v>37942.26</v>
      </c>
      <c r="I110" s="11">
        <f t="shared" si="6"/>
        <v>148896.16</v>
      </c>
      <c r="J110" s="11">
        <v>0</v>
      </c>
      <c r="K110" s="11">
        <f t="shared" si="7"/>
        <v>148896.16</v>
      </c>
    </row>
    <row r="111" spans="1:11" s="13" customFormat="1" ht="12.75" x14ac:dyDescent="0.2">
      <c r="A111" s="20" t="s">
        <v>72</v>
      </c>
      <c r="B111" s="21">
        <v>33003</v>
      </c>
      <c r="C111" s="11">
        <v>90073.35</v>
      </c>
      <c r="D111" s="11">
        <v>0</v>
      </c>
      <c r="E111" s="11">
        <v>20327.560000000001</v>
      </c>
      <c r="F111" s="11">
        <v>322.22000000000003</v>
      </c>
      <c r="G111" s="11">
        <v>0</v>
      </c>
      <c r="H111" s="11">
        <v>33428.559999999998</v>
      </c>
      <c r="I111" s="11">
        <f t="shared" si="6"/>
        <v>144151.69</v>
      </c>
      <c r="J111" s="11">
        <v>0</v>
      </c>
      <c r="K111" s="11">
        <f t="shared" si="7"/>
        <v>144151.69</v>
      </c>
    </row>
    <row r="112" spans="1:11" s="13" customFormat="1" ht="12.75" x14ac:dyDescent="0.2">
      <c r="A112" s="20" t="s">
        <v>69</v>
      </c>
      <c r="B112" s="21">
        <v>32002</v>
      </c>
      <c r="C112" s="11">
        <v>270429.63</v>
      </c>
      <c r="D112" s="11">
        <v>0</v>
      </c>
      <c r="E112" s="11">
        <v>142239.94</v>
      </c>
      <c r="F112" s="11">
        <v>0</v>
      </c>
      <c r="G112" s="11">
        <v>0</v>
      </c>
      <c r="H112" s="11">
        <v>559898.29</v>
      </c>
      <c r="I112" s="11">
        <f t="shared" si="6"/>
        <v>972567.8600000001</v>
      </c>
      <c r="J112" s="11">
        <v>0</v>
      </c>
      <c r="K112" s="11">
        <f t="shared" si="7"/>
        <v>972567.8600000001</v>
      </c>
    </row>
    <row r="113" spans="1:11" s="13" customFormat="1" ht="12.75" x14ac:dyDescent="0.2">
      <c r="A113" s="20" t="s">
        <v>2</v>
      </c>
      <c r="B113" s="21">
        <v>1001</v>
      </c>
      <c r="C113" s="11">
        <v>83030.44</v>
      </c>
      <c r="D113" s="11">
        <v>0</v>
      </c>
      <c r="E113" s="11">
        <v>28546.67</v>
      </c>
      <c r="F113" s="11">
        <v>0</v>
      </c>
      <c r="G113" s="11">
        <v>0</v>
      </c>
      <c r="H113" s="11">
        <v>32336.14</v>
      </c>
      <c r="I113" s="11">
        <f t="shared" si="6"/>
        <v>143913.25</v>
      </c>
      <c r="J113" s="11">
        <v>0</v>
      </c>
      <c r="K113" s="11">
        <f t="shared" si="7"/>
        <v>143913.25</v>
      </c>
    </row>
    <row r="114" spans="1:11" s="13" customFormat="1" ht="12.75" x14ac:dyDescent="0.2">
      <c r="A114" s="20" t="s">
        <v>26</v>
      </c>
      <c r="B114" s="21">
        <v>11005</v>
      </c>
      <c r="C114" s="11">
        <v>197750.21</v>
      </c>
      <c r="D114" s="11">
        <v>0</v>
      </c>
      <c r="E114" s="11">
        <v>26185.68</v>
      </c>
      <c r="F114" s="11">
        <v>0</v>
      </c>
      <c r="G114" s="11">
        <v>0</v>
      </c>
      <c r="H114" s="11">
        <v>67175.19</v>
      </c>
      <c r="I114" s="11">
        <f t="shared" si="6"/>
        <v>291111.07999999996</v>
      </c>
      <c r="J114" s="11">
        <v>0</v>
      </c>
      <c r="K114" s="11">
        <f t="shared" si="7"/>
        <v>291111.07999999996</v>
      </c>
    </row>
    <row r="115" spans="1:11" s="13" customFormat="1" ht="12.75" x14ac:dyDescent="0.2">
      <c r="A115" s="20" t="s">
        <v>113</v>
      </c>
      <c r="B115" s="21">
        <v>51004</v>
      </c>
      <c r="C115" s="11">
        <v>958428</v>
      </c>
      <c r="D115" s="11">
        <v>0</v>
      </c>
      <c r="E115" s="11">
        <v>752602</v>
      </c>
      <c r="F115" s="11">
        <v>0</v>
      </c>
      <c r="G115" s="11">
        <v>0</v>
      </c>
      <c r="H115" s="11">
        <v>1140222</v>
      </c>
      <c r="I115" s="11">
        <f t="shared" si="6"/>
        <v>2851252</v>
      </c>
      <c r="J115" s="11">
        <v>0</v>
      </c>
      <c r="K115" s="11">
        <f t="shared" si="7"/>
        <v>2851252</v>
      </c>
    </row>
    <row r="116" spans="1:11" s="13" customFormat="1" ht="12.75" x14ac:dyDescent="0.2">
      <c r="A116" s="20" t="s">
        <v>126</v>
      </c>
      <c r="B116" s="21">
        <v>56004</v>
      </c>
      <c r="C116" s="11">
        <v>62903.76</v>
      </c>
      <c r="D116" s="11">
        <v>0</v>
      </c>
      <c r="E116" s="11">
        <v>18966.98</v>
      </c>
      <c r="F116" s="11">
        <v>201.67</v>
      </c>
      <c r="G116" s="11">
        <v>0</v>
      </c>
      <c r="H116" s="11">
        <v>36315.449999999997</v>
      </c>
      <c r="I116" s="11">
        <f t="shared" si="6"/>
        <v>118387.86</v>
      </c>
      <c r="J116" s="11">
        <v>0</v>
      </c>
      <c r="K116" s="11">
        <f t="shared" si="7"/>
        <v>118387.86</v>
      </c>
    </row>
    <row r="117" spans="1:11" s="13" customFormat="1" ht="12.75" x14ac:dyDescent="0.2">
      <c r="A117" s="20" t="s">
        <v>120</v>
      </c>
      <c r="B117" s="21">
        <v>54004</v>
      </c>
      <c r="C117" s="11">
        <v>46600.65</v>
      </c>
      <c r="D117" s="11">
        <v>0</v>
      </c>
      <c r="E117" s="11">
        <v>27500.48</v>
      </c>
      <c r="F117" s="11">
        <v>0</v>
      </c>
      <c r="G117" s="11">
        <v>0</v>
      </c>
      <c r="H117" s="11">
        <v>18732.23</v>
      </c>
      <c r="I117" s="11">
        <f t="shared" si="6"/>
        <v>92833.36</v>
      </c>
      <c r="J117" s="11">
        <v>0</v>
      </c>
      <c r="K117" s="11">
        <f t="shared" si="7"/>
        <v>92833.36</v>
      </c>
    </row>
    <row r="118" spans="1:11" s="13" customFormat="1" ht="12.75" x14ac:dyDescent="0.2">
      <c r="A118" s="20" t="s">
        <v>124</v>
      </c>
      <c r="B118" s="21">
        <v>55005</v>
      </c>
      <c r="C118" s="11">
        <v>44747.37</v>
      </c>
      <c r="D118" s="11">
        <v>0</v>
      </c>
      <c r="E118" s="11">
        <v>12098.31</v>
      </c>
      <c r="F118" s="11">
        <v>256.38</v>
      </c>
      <c r="G118" s="11">
        <v>0</v>
      </c>
      <c r="H118" s="11">
        <v>2121.13</v>
      </c>
      <c r="I118" s="11">
        <f t="shared" si="6"/>
        <v>59223.189999999995</v>
      </c>
      <c r="J118" s="11">
        <v>0</v>
      </c>
      <c r="K118" s="11">
        <f t="shared" si="7"/>
        <v>59223.189999999995</v>
      </c>
    </row>
    <row r="119" spans="1:11" s="13" customFormat="1" ht="12.75" x14ac:dyDescent="0.2">
      <c r="A119" s="20" t="s">
        <v>10</v>
      </c>
      <c r="B119" s="21">
        <v>4003</v>
      </c>
      <c r="C119" s="11">
        <v>73363.5</v>
      </c>
      <c r="D119" s="11">
        <v>0</v>
      </c>
      <c r="E119" s="11">
        <v>15029.44</v>
      </c>
      <c r="F119" s="11">
        <v>0</v>
      </c>
      <c r="G119" s="11">
        <v>0</v>
      </c>
      <c r="H119" s="11">
        <v>28342.13</v>
      </c>
      <c r="I119" s="11">
        <f t="shared" si="6"/>
        <v>116735.07</v>
      </c>
      <c r="J119" s="11">
        <v>0</v>
      </c>
      <c r="K119" s="11">
        <f t="shared" si="7"/>
        <v>116735.07</v>
      </c>
    </row>
    <row r="120" spans="1:11" s="13" customFormat="1" ht="12.75" x14ac:dyDescent="0.2">
      <c r="A120" s="20" t="s">
        <v>141</v>
      </c>
      <c r="B120" s="21">
        <v>62005</v>
      </c>
      <c r="C120" s="11">
        <v>79650.44</v>
      </c>
      <c r="D120" s="11">
        <v>0</v>
      </c>
      <c r="E120" s="11">
        <v>21829.53</v>
      </c>
      <c r="F120" s="11">
        <v>0</v>
      </c>
      <c r="G120" s="11">
        <v>0</v>
      </c>
      <c r="H120" s="11">
        <v>28720.51</v>
      </c>
      <c r="I120" s="11">
        <f t="shared" si="6"/>
        <v>130200.48</v>
      </c>
      <c r="J120" s="11">
        <v>0</v>
      </c>
      <c r="K120" s="11">
        <f t="shared" si="7"/>
        <v>130200.48</v>
      </c>
    </row>
    <row r="121" spans="1:11" s="13" customFormat="1" ht="12.75" x14ac:dyDescent="0.2">
      <c r="A121" s="20" t="s">
        <v>105</v>
      </c>
      <c r="B121" s="21">
        <v>49005</v>
      </c>
      <c r="C121" s="11">
        <v>1084396.0900000001</v>
      </c>
      <c r="D121" s="11">
        <v>0</v>
      </c>
      <c r="E121" s="11">
        <v>973832.31</v>
      </c>
      <c r="F121" s="11">
        <v>0</v>
      </c>
      <c r="G121" s="11">
        <v>0</v>
      </c>
      <c r="H121" s="11">
        <v>6772568.0300000003</v>
      </c>
      <c r="I121" s="11">
        <f t="shared" si="6"/>
        <v>8830796.4299999997</v>
      </c>
      <c r="J121" s="11">
        <v>0</v>
      </c>
      <c r="K121" s="11">
        <f t="shared" si="7"/>
        <v>8830796.4299999997</v>
      </c>
    </row>
    <row r="122" spans="1:11" s="13" customFormat="1" ht="12.75" x14ac:dyDescent="0.2">
      <c r="A122" s="20" t="s">
        <v>13</v>
      </c>
      <c r="B122" s="21">
        <v>5005</v>
      </c>
      <c r="C122" s="11">
        <v>91417.91</v>
      </c>
      <c r="D122" s="11">
        <v>0</v>
      </c>
      <c r="E122" s="11">
        <v>48586.85</v>
      </c>
      <c r="F122" s="11">
        <v>2163.39</v>
      </c>
      <c r="G122" s="11">
        <v>0</v>
      </c>
      <c r="H122" s="11">
        <v>69915.59</v>
      </c>
      <c r="I122" s="11">
        <f t="shared" si="6"/>
        <v>212083.74000000002</v>
      </c>
      <c r="J122" s="11">
        <v>0</v>
      </c>
      <c r="K122" s="11">
        <f t="shared" si="7"/>
        <v>212083.74000000002</v>
      </c>
    </row>
    <row r="123" spans="1:11" s="13" customFormat="1" ht="12.75" x14ac:dyDescent="0.2">
      <c r="A123" s="20" t="s">
        <v>119</v>
      </c>
      <c r="B123" s="21">
        <v>54002</v>
      </c>
      <c r="C123" s="11">
        <v>453395.49</v>
      </c>
      <c r="D123" s="11">
        <v>0</v>
      </c>
      <c r="E123" s="11">
        <v>335848.13</v>
      </c>
      <c r="F123" s="11">
        <v>0</v>
      </c>
      <c r="G123" s="11">
        <v>0</v>
      </c>
      <c r="H123" s="11">
        <v>61997.57</v>
      </c>
      <c r="I123" s="11">
        <f t="shared" si="6"/>
        <v>851241.19</v>
      </c>
      <c r="J123" s="11">
        <v>0</v>
      </c>
      <c r="K123" s="11">
        <f t="shared" si="7"/>
        <v>851241.19</v>
      </c>
    </row>
    <row r="124" spans="1:11" s="13" customFormat="1" ht="12.75" x14ac:dyDescent="0.2">
      <c r="A124" s="20" t="s">
        <v>37</v>
      </c>
      <c r="B124" s="21">
        <v>15003</v>
      </c>
      <c r="C124" s="11">
        <v>26138.77</v>
      </c>
      <c r="D124" s="11">
        <v>0</v>
      </c>
      <c r="E124" s="11">
        <v>4111.96</v>
      </c>
      <c r="F124" s="11">
        <v>0</v>
      </c>
      <c r="G124" s="11">
        <v>0</v>
      </c>
      <c r="H124" s="11">
        <v>1182.0999999999999</v>
      </c>
      <c r="I124" s="11">
        <f t="shared" si="6"/>
        <v>31432.829999999998</v>
      </c>
      <c r="J124" s="11">
        <v>0</v>
      </c>
      <c r="K124" s="11">
        <f t="shared" si="7"/>
        <v>31432.829999999998</v>
      </c>
    </row>
    <row r="125" spans="1:11" s="13" customFormat="1" ht="12.75" x14ac:dyDescent="0.2">
      <c r="A125" s="20" t="s">
        <v>60</v>
      </c>
      <c r="B125" s="21">
        <v>26005</v>
      </c>
      <c r="C125" s="11">
        <v>45099.12</v>
      </c>
      <c r="D125" s="11">
        <v>0</v>
      </c>
      <c r="E125" s="11">
        <v>3375.54</v>
      </c>
      <c r="F125" s="11">
        <v>0</v>
      </c>
      <c r="G125" s="11">
        <v>0</v>
      </c>
      <c r="H125" s="11">
        <v>13088.54</v>
      </c>
      <c r="I125" s="11">
        <f t="shared" si="6"/>
        <v>61563.200000000004</v>
      </c>
      <c r="J125" s="11">
        <v>0</v>
      </c>
      <c r="K125" s="11">
        <f t="shared" si="7"/>
        <v>61563.200000000004</v>
      </c>
    </row>
    <row r="126" spans="1:11" s="13" customFormat="1" ht="12.75" x14ac:dyDescent="0.2">
      <c r="A126" s="20" t="s">
        <v>84</v>
      </c>
      <c r="B126" s="21">
        <v>40002</v>
      </c>
      <c r="C126" s="11">
        <v>127315.63</v>
      </c>
      <c r="D126" s="11">
        <v>0</v>
      </c>
      <c r="E126" s="11">
        <v>381910.87</v>
      </c>
      <c r="F126" s="11">
        <v>0</v>
      </c>
      <c r="G126" s="11">
        <v>0</v>
      </c>
      <c r="H126" s="11">
        <v>97775.59</v>
      </c>
      <c r="I126" s="11">
        <f t="shared" si="6"/>
        <v>607002.09</v>
      </c>
      <c r="J126" s="11">
        <v>0</v>
      </c>
      <c r="K126" s="11">
        <f t="shared" si="7"/>
        <v>607002.09</v>
      </c>
    </row>
    <row r="127" spans="1:11" s="13" customFormat="1" ht="12.75" x14ac:dyDescent="0.2">
      <c r="A127" s="20" t="s">
        <v>129</v>
      </c>
      <c r="B127" s="21">
        <v>57001</v>
      </c>
      <c r="C127" s="11">
        <v>32878.36</v>
      </c>
      <c r="D127" s="11">
        <v>0</v>
      </c>
      <c r="E127" s="11">
        <v>87516.31</v>
      </c>
      <c r="F127" s="11">
        <v>0</v>
      </c>
      <c r="G127" s="11">
        <v>0</v>
      </c>
      <c r="H127" s="11">
        <v>54814.44</v>
      </c>
      <c r="I127" s="11">
        <f t="shared" si="6"/>
        <v>175209.11</v>
      </c>
      <c r="J127" s="11">
        <v>0</v>
      </c>
      <c r="K127" s="11">
        <f t="shared" si="7"/>
        <v>175209.11</v>
      </c>
    </row>
    <row r="128" spans="1:11" s="13" customFormat="1" ht="12.75" x14ac:dyDescent="0.2">
      <c r="A128" s="20" t="s">
        <v>121</v>
      </c>
      <c r="B128" s="21">
        <v>54006</v>
      </c>
      <c r="C128" s="11">
        <v>83012.600000000006</v>
      </c>
      <c r="D128" s="11">
        <v>0</v>
      </c>
      <c r="E128" s="11">
        <v>24306.63</v>
      </c>
      <c r="F128" s="11">
        <v>0</v>
      </c>
      <c r="G128" s="11">
        <v>526329.19999999995</v>
      </c>
      <c r="H128" s="11">
        <v>11421.34</v>
      </c>
      <c r="I128" s="11">
        <f t="shared" si="6"/>
        <v>645069.7699999999</v>
      </c>
      <c r="J128" s="11">
        <v>526329.19999999995</v>
      </c>
      <c r="K128" s="11">
        <f t="shared" si="7"/>
        <v>118740.56999999995</v>
      </c>
    </row>
    <row r="129" spans="1:11" s="13" customFormat="1" ht="12.75" x14ac:dyDescent="0.2">
      <c r="A129" s="20" t="s">
        <v>88</v>
      </c>
      <c r="B129" s="21">
        <v>41005</v>
      </c>
      <c r="C129" s="11">
        <v>155187.79999999999</v>
      </c>
      <c r="D129" s="11">
        <v>0</v>
      </c>
      <c r="E129" s="11">
        <v>71327.5</v>
      </c>
      <c r="F129" s="11">
        <v>0</v>
      </c>
      <c r="G129" s="11">
        <v>0</v>
      </c>
      <c r="H129" s="11">
        <v>294529.46999999997</v>
      </c>
      <c r="I129" s="11">
        <f t="shared" si="6"/>
        <v>521044.76999999996</v>
      </c>
      <c r="J129" s="11">
        <v>0</v>
      </c>
      <c r="K129" s="11">
        <f t="shared" si="7"/>
        <v>521044.76999999996</v>
      </c>
    </row>
    <row r="130" spans="1:11" s="13" customFormat="1" ht="12.75" x14ac:dyDescent="0.2">
      <c r="A130" s="20" t="s">
        <v>47</v>
      </c>
      <c r="B130" s="21">
        <v>20003</v>
      </c>
      <c r="C130" s="11">
        <v>40160.199999999997</v>
      </c>
      <c r="D130" s="11">
        <v>0</v>
      </c>
      <c r="E130" s="11">
        <v>2960.71</v>
      </c>
      <c r="F130" s="11">
        <v>0</v>
      </c>
      <c r="G130" s="11">
        <v>0</v>
      </c>
      <c r="H130" s="11">
        <v>18576.45</v>
      </c>
      <c r="I130" s="11">
        <f t="shared" si="6"/>
        <v>61697.36</v>
      </c>
      <c r="J130" s="11">
        <v>0</v>
      </c>
      <c r="K130" s="11">
        <f t="shared" si="7"/>
        <v>61697.36</v>
      </c>
    </row>
    <row r="131" spans="1:11" s="13" customFormat="1" ht="12.75" x14ac:dyDescent="0.2">
      <c r="A131" s="20" t="s">
        <v>146</v>
      </c>
      <c r="B131" s="21">
        <v>66001</v>
      </c>
      <c r="C131" s="11">
        <v>388586.44</v>
      </c>
      <c r="D131" s="11">
        <v>0</v>
      </c>
      <c r="E131" s="11">
        <v>0</v>
      </c>
      <c r="F131" s="11">
        <v>0</v>
      </c>
      <c r="G131" s="11">
        <v>0</v>
      </c>
      <c r="H131" s="11">
        <v>402.49</v>
      </c>
      <c r="I131" s="11">
        <f t="shared" si="6"/>
        <v>388988.93</v>
      </c>
      <c r="J131" s="11">
        <v>0</v>
      </c>
      <c r="K131" s="11">
        <f t="shared" si="7"/>
        <v>388988.93</v>
      </c>
    </row>
    <row r="132" spans="1:11" s="13" customFormat="1" ht="12.75" x14ac:dyDescent="0.2">
      <c r="A132" s="20" t="s">
        <v>73</v>
      </c>
      <c r="B132" s="21">
        <v>33005</v>
      </c>
      <c r="C132" s="11">
        <v>68280.3</v>
      </c>
      <c r="D132" s="11">
        <v>0</v>
      </c>
      <c r="E132" s="11">
        <v>7962.38</v>
      </c>
      <c r="F132" s="11">
        <v>0</v>
      </c>
      <c r="G132" s="11">
        <v>248998.69</v>
      </c>
      <c r="H132" s="11">
        <v>23668.3</v>
      </c>
      <c r="I132" s="11">
        <f t="shared" si="6"/>
        <v>348909.67</v>
      </c>
      <c r="J132" s="11">
        <v>122232.03</v>
      </c>
      <c r="K132" s="11">
        <f t="shared" si="7"/>
        <v>226677.63999999998</v>
      </c>
    </row>
    <row r="133" spans="1:11" s="13" customFormat="1" ht="12.75" x14ac:dyDescent="0.2">
      <c r="A133" s="20" t="s">
        <v>106</v>
      </c>
      <c r="B133" s="21">
        <v>49006</v>
      </c>
      <c r="C133" s="11">
        <v>306759.18</v>
      </c>
      <c r="D133" s="11">
        <v>0</v>
      </c>
      <c r="E133" s="11">
        <v>38781.69</v>
      </c>
      <c r="F133" s="11">
        <v>0</v>
      </c>
      <c r="G133" s="11">
        <v>0</v>
      </c>
      <c r="H133" s="11">
        <v>495951.89</v>
      </c>
      <c r="I133" s="11">
        <f t="shared" ref="I133:I152" si="8">SUM(C133:H133)</f>
        <v>841492.76</v>
      </c>
      <c r="J133" s="11">
        <v>0</v>
      </c>
      <c r="K133" s="11">
        <f t="shared" ref="K133:K152" si="9">I133-J133</f>
        <v>841492.76</v>
      </c>
    </row>
    <row r="134" spans="1:11" s="13" customFormat="1" ht="12.75" x14ac:dyDescent="0.2">
      <c r="A134" s="20" t="s">
        <v>29</v>
      </c>
      <c r="B134" s="21">
        <v>13001</v>
      </c>
      <c r="C134" s="11">
        <v>168619.48</v>
      </c>
      <c r="D134" s="11">
        <v>0</v>
      </c>
      <c r="E134" s="11">
        <v>140380.64000000001</v>
      </c>
      <c r="F134" s="11">
        <v>104.96</v>
      </c>
      <c r="G134" s="11">
        <v>0</v>
      </c>
      <c r="H134" s="11">
        <v>45021.84</v>
      </c>
      <c r="I134" s="11">
        <f t="shared" si="8"/>
        <v>354126.92000000004</v>
      </c>
      <c r="J134" s="11">
        <v>0</v>
      </c>
      <c r="K134" s="11">
        <f t="shared" si="9"/>
        <v>354126.92000000004</v>
      </c>
    </row>
    <row r="135" spans="1:11" s="13" customFormat="1" ht="12.75" x14ac:dyDescent="0.2">
      <c r="A135" s="20" t="s">
        <v>136</v>
      </c>
      <c r="B135" s="21">
        <v>60006</v>
      </c>
      <c r="C135" s="11">
        <v>143042.44</v>
      </c>
      <c r="D135" s="11">
        <v>0</v>
      </c>
      <c r="E135" s="11">
        <v>12401.21</v>
      </c>
      <c r="F135" s="11">
        <v>994.77</v>
      </c>
      <c r="G135" s="11">
        <v>0</v>
      </c>
      <c r="H135" s="11">
        <v>18701.04</v>
      </c>
      <c r="I135" s="11">
        <f t="shared" si="8"/>
        <v>175139.46</v>
      </c>
      <c r="J135" s="11">
        <v>0</v>
      </c>
      <c r="K135" s="11">
        <f t="shared" si="9"/>
        <v>175139.46</v>
      </c>
    </row>
    <row r="136" spans="1:11" s="13" customFormat="1" ht="12.75" x14ac:dyDescent="0.2">
      <c r="A136" s="20" t="s">
        <v>25</v>
      </c>
      <c r="B136" s="21">
        <v>11004</v>
      </c>
      <c r="C136" s="11">
        <v>113638</v>
      </c>
      <c r="D136" s="11">
        <v>0</v>
      </c>
      <c r="E136" s="11">
        <v>34776.57</v>
      </c>
      <c r="F136" s="11">
        <v>0</v>
      </c>
      <c r="G136" s="11">
        <v>83382.91</v>
      </c>
      <c r="H136" s="11">
        <v>42805.95</v>
      </c>
      <c r="I136" s="11">
        <f t="shared" si="8"/>
        <v>274603.43</v>
      </c>
      <c r="J136" s="11">
        <v>77199.17</v>
      </c>
      <c r="K136" s="11">
        <f t="shared" si="9"/>
        <v>197404.26</v>
      </c>
    </row>
    <row r="137" spans="1:11" s="13" customFormat="1" ht="12.75" x14ac:dyDescent="0.2">
      <c r="A137" s="20" t="s">
        <v>114</v>
      </c>
      <c r="B137" s="21">
        <v>51005</v>
      </c>
      <c r="C137" s="11">
        <v>114214.53</v>
      </c>
      <c r="D137" s="11">
        <v>0</v>
      </c>
      <c r="E137" s="11">
        <v>11863.34</v>
      </c>
      <c r="F137" s="11">
        <v>0</v>
      </c>
      <c r="G137" s="11">
        <v>0</v>
      </c>
      <c r="H137" s="11">
        <v>20099.21</v>
      </c>
      <c r="I137" s="11">
        <f t="shared" si="8"/>
        <v>146177.07999999999</v>
      </c>
      <c r="J137" s="11">
        <v>0</v>
      </c>
      <c r="K137" s="11">
        <f t="shared" si="9"/>
        <v>146177.07999999999</v>
      </c>
    </row>
    <row r="138" spans="1:11" s="13" customFormat="1" ht="12.75" x14ac:dyDescent="0.2">
      <c r="A138" s="20" t="s">
        <v>17</v>
      </c>
      <c r="B138" s="21">
        <v>6005</v>
      </c>
      <c r="C138" s="11">
        <v>35272.06</v>
      </c>
      <c r="D138" s="11">
        <v>0</v>
      </c>
      <c r="E138" s="11">
        <v>15863.36</v>
      </c>
      <c r="F138" s="11">
        <v>41.1</v>
      </c>
      <c r="G138" s="11">
        <v>0</v>
      </c>
      <c r="H138" s="11">
        <v>22772.53</v>
      </c>
      <c r="I138" s="11">
        <f t="shared" si="8"/>
        <v>73949.049999999988</v>
      </c>
      <c r="J138" s="11">
        <v>0</v>
      </c>
      <c r="K138" s="11">
        <f t="shared" si="9"/>
        <v>73949.049999999988</v>
      </c>
    </row>
    <row r="139" spans="1:11" s="13" customFormat="1" ht="12.75" x14ac:dyDescent="0.2">
      <c r="A139" s="20" t="s">
        <v>33</v>
      </c>
      <c r="B139" s="21">
        <v>14004</v>
      </c>
      <c r="C139" s="11">
        <v>258271.2</v>
      </c>
      <c r="D139" s="11">
        <v>0</v>
      </c>
      <c r="E139" s="11">
        <v>414409.15</v>
      </c>
      <c r="F139" s="11">
        <v>24158.69</v>
      </c>
      <c r="G139" s="11">
        <v>65383.45</v>
      </c>
      <c r="H139" s="11">
        <v>301200.06</v>
      </c>
      <c r="I139" s="11">
        <f t="shared" si="8"/>
        <v>1063422.55</v>
      </c>
      <c r="J139" s="11">
        <v>65383.45</v>
      </c>
      <c r="K139" s="11">
        <f t="shared" si="9"/>
        <v>998039.10000000009</v>
      </c>
    </row>
    <row r="140" spans="1:11" s="13" customFormat="1" ht="12.75" x14ac:dyDescent="0.2">
      <c r="A140" s="20" t="s">
        <v>43</v>
      </c>
      <c r="B140" s="21">
        <v>18003</v>
      </c>
      <c r="C140" s="11">
        <v>47408.21</v>
      </c>
      <c r="D140" s="11">
        <v>0</v>
      </c>
      <c r="E140" s="11">
        <v>25793.53</v>
      </c>
      <c r="F140" s="11">
        <v>0</v>
      </c>
      <c r="G140" s="11">
        <v>0</v>
      </c>
      <c r="H140" s="11">
        <v>8711.9599999999991</v>
      </c>
      <c r="I140" s="11">
        <f t="shared" si="8"/>
        <v>81913.699999999983</v>
      </c>
      <c r="J140" s="11">
        <v>0</v>
      </c>
      <c r="K140" s="11">
        <f t="shared" si="9"/>
        <v>81913.699999999983</v>
      </c>
    </row>
    <row r="141" spans="1:11" s="13" customFormat="1" ht="12.75" x14ac:dyDescent="0.2">
      <c r="A141" s="20" t="s">
        <v>34</v>
      </c>
      <c r="B141" s="21">
        <v>14005</v>
      </c>
      <c r="C141" s="11">
        <v>62059.96</v>
      </c>
      <c r="D141" s="11">
        <v>0</v>
      </c>
      <c r="E141" s="11">
        <v>14235.8</v>
      </c>
      <c r="F141" s="11">
        <v>0</v>
      </c>
      <c r="G141" s="11">
        <v>699507.82</v>
      </c>
      <c r="H141" s="11">
        <v>19841.349999999999</v>
      </c>
      <c r="I141" s="11">
        <f t="shared" si="8"/>
        <v>795644.92999999993</v>
      </c>
      <c r="J141" s="11">
        <v>641074.06200000003</v>
      </c>
      <c r="K141" s="11">
        <f t="shared" si="9"/>
        <v>154570.8679999999</v>
      </c>
    </row>
    <row r="142" spans="1:11" s="13" customFormat="1" ht="12.75" x14ac:dyDescent="0.2">
      <c r="A142" s="20" t="s">
        <v>44</v>
      </c>
      <c r="B142" s="21">
        <v>18005</v>
      </c>
      <c r="C142" s="11">
        <v>204227.87</v>
      </c>
      <c r="D142" s="11">
        <v>0</v>
      </c>
      <c r="E142" s="11">
        <v>52746.25</v>
      </c>
      <c r="F142" s="11">
        <v>3282.63</v>
      </c>
      <c r="G142" s="11">
        <v>0</v>
      </c>
      <c r="H142" s="11">
        <v>26026.67</v>
      </c>
      <c r="I142" s="11">
        <f t="shared" si="8"/>
        <v>286283.42</v>
      </c>
      <c r="J142" s="11">
        <v>0</v>
      </c>
      <c r="K142" s="11">
        <f t="shared" si="9"/>
        <v>286283.42</v>
      </c>
    </row>
    <row r="143" spans="1:11" s="13" customFormat="1" ht="12.75" x14ac:dyDescent="0.2">
      <c r="A143" s="20" t="s">
        <v>76</v>
      </c>
      <c r="B143" s="21">
        <v>36002</v>
      </c>
      <c r="C143" s="11">
        <v>98947.199999999997</v>
      </c>
      <c r="D143" s="11">
        <v>0</v>
      </c>
      <c r="E143" s="11">
        <v>15617.07</v>
      </c>
      <c r="F143" s="11">
        <v>2365.89</v>
      </c>
      <c r="G143" s="11">
        <v>158428.01999999999</v>
      </c>
      <c r="H143" s="11">
        <v>27020.76</v>
      </c>
      <c r="I143" s="11">
        <f t="shared" si="8"/>
        <v>302378.94</v>
      </c>
      <c r="J143" s="11">
        <v>0</v>
      </c>
      <c r="K143" s="11">
        <f t="shared" si="9"/>
        <v>302378.94</v>
      </c>
    </row>
    <row r="144" spans="1:11" s="13" customFormat="1" ht="12.75" x14ac:dyDescent="0.2">
      <c r="A144" s="20" t="s">
        <v>107</v>
      </c>
      <c r="B144" s="21">
        <v>49007</v>
      </c>
      <c r="C144" s="11">
        <v>330149.84000000003</v>
      </c>
      <c r="D144" s="11">
        <v>0</v>
      </c>
      <c r="E144" s="11">
        <v>50967.83</v>
      </c>
      <c r="F144" s="11">
        <v>0</v>
      </c>
      <c r="G144" s="11">
        <v>0</v>
      </c>
      <c r="H144" s="11">
        <v>375798.73</v>
      </c>
      <c r="I144" s="11">
        <f t="shared" si="8"/>
        <v>756916.4</v>
      </c>
      <c r="J144" s="11">
        <v>0</v>
      </c>
      <c r="K144" s="11">
        <f t="shared" si="9"/>
        <v>756916.4</v>
      </c>
    </row>
    <row r="145" spans="1:11" s="13" customFormat="1" ht="12.75" x14ac:dyDescent="0.2">
      <c r="A145" s="20" t="s">
        <v>3</v>
      </c>
      <c r="B145" s="21">
        <v>1003</v>
      </c>
      <c r="C145" s="11">
        <v>37348.879999999997</v>
      </c>
      <c r="D145" s="11">
        <v>0</v>
      </c>
      <c r="E145" s="11">
        <v>13369.98</v>
      </c>
      <c r="F145" s="11">
        <v>0</v>
      </c>
      <c r="G145" s="11">
        <v>170063.39</v>
      </c>
      <c r="H145" s="11">
        <v>27618.7</v>
      </c>
      <c r="I145" s="11">
        <f t="shared" si="8"/>
        <v>248400.95</v>
      </c>
      <c r="J145" s="11">
        <v>20257.541999999998</v>
      </c>
      <c r="K145" s="11">
        <f t="shared" si="9"/>
        <v>228143.40800000002</v>
      </c>
    </row>
    <row r="146" spans="1:11" s="13" customFormat="1" ht="12.75" x14ac:dyDescent="0.2">
      <c r="A146" s="20" t="s">
        <v>99</v>
      </c>
      <c r="B146" s="21">
        <v>47001</v>
      </c>
      <c r="C146" s="11">
        <v>70418.97</v>
      </c>
      <c r="D146" s="11">
        <v>0</v>
      </c>
      <c r="E146" s="11">
        <v>13267.94</v>
      </c>
      <c r="F146" s="11">
        <v>0</v>
      </c>
      <c r="G146" s="11">
        <v>0</v>
      </c>
      <c r="H146" s="11">
        <v>895.01</v>
      </c>
      <c r="I146" s="11">
        <f t="shared" si="8"/>
        <v>84581.92</v>
      </c>
      <c r="J146" s="11">
        <v>0</v>
      </c>
      <c r="K146" s="11">
        <f t="shared" si="9"/>
        <v>84581.92</v>
      </c>
    </row>
    <row r="147" spans="1:11" s="13" customFormat="1" ht="12.75" x14ac:dyDescent="0.2">
      <c r="A147" s="20" t="s">
        <v>28</v>
      </c>
      <c r="B147" s="21">
        <v>12003</v>
      </c>
      <c r="C147" s="11">
        <v>438922.91</v>
      </c>
      <c r="D147" s="11">
        <v>0</v>
      </c>
      <c r="E147" s="11">
        <v>10687.57</v>
      </c>
      <c r="F147" s="11">
        <v>0</v>
      </c>
      <c r="G147" s="11">
        <v>0</v>
      </c>
      <c r="H147" s="11">
        <v>12217.72</v>
      </c>
      <c r="I147" s="11">
        <f t="shared" si="8"/>
        <v>461828.19999999995</v>
      </c>
      <c r="J147" s="11">
        <v>0</v>
      </c>
      <c r="K147" s="11">
        <f t="shared" si="9"/>
        <v>461828.19999999995</v>
      </c>
    </row>
    <row r="148" spans="1:11" s="13" customFormat="1" ht="12.75" x14ac:dyDescent="0.2">
      <c r="A148" s="20" t="s">
        <v>122</v>
      </c>
      <c r="B148" s="21">
        <v>54007</v>
      </c>
      <c r="C148" s="11">
        <v>83953.61</v>
      </c>
      <c r="D148" s="11">
        <v>0</v>
      </c>
      <c r="E148" s="11">
        <v>40479.99</v>
      </c>
      <c r="F148" s="11">
        <v>0.88</v>
      </c>
      <c r="G148" s="11">
        <v>0</v>
      </c>
      <c r="H148" s="11">
        <v>18607.98</v>
      </c>
      <c r="I148" s="11">
        <f t="shared" si="8"/>
        <v>143042.46000000002</v>
      </c>
      <c r="J148" s="11">
        <v>0</v>
      </c>
      <c r="K148" s="11">
        <f t="shared" si="9"/>
        <v>143042.46000000002</v>
      </c>
    </row>
    <row r="149" spans="1:11" s="13" customFormat="1" ht="12.75" x14ac:dyDescent="0.2">
      <c r="A149" s="20" t="s">
        <v>131</v>
      </c>
      <c r="B149" s="21">
        <v>59002</v>
      </c>
      <c r="C149" s="11">
        <v>208207.04</v>
      </c>
      <c r="D149" s="11">
        <v>0</v>
      </c>
      <c r="E149" s="11">
        <v>38232.5</v>
      </c>
      <c r="F149" s="11">
        <v>0</v>
      </c>
      <c r="G149" s="11">
        <v>0</v>
      </c>
      <c r="H149" s="11">
        <v>65757.47</v>
      </c>
      <c r="I149" s="11">
        <f t="shared" si="8"/>
        <v>312197.01</v>
      </c>
      <c r="J149" s="11">
        <v>0</v>
      </c>
      <c r="K149" s="11">
        <f t="shared" si="9"/>
        <v>312197.01</v>
      </c>
    </row>
    <row r="150" spans="1:11" s="13" customFormat="1" ht="12.75" x14ac:dyDescent="0.2">
      <c r="A150" s="20" t="s">
        <v>6</v>
      </c>
      <c r="B150" s="21">
        <v>2006</v>
      </c>
      <c r="C150" s="11">
        <v>52693.31</v>
      </c>
      <c r="D150" s="11">
        <v>0</v>
      </c>
      <c r="E150" s="11">
        <v>12154.48</v>
      </c>
      <c r="F150" s="11">
        <v>7364.66</v>
      </c>
      <c r="G150" s="11">
        <v>33304.629999999997</v>
      </c>
      <c r="H150" s="11">
        <v>31205.74</v>
      </c>
      <c r="I150" s="11">
        <f t="shared" si="8"/>
        <v>136722.81999999998</v>
      </c>
      <c r="J150" s="11">
        <v>33304.629999999997</v>
      </c>
      <c r="K150" s="11">
        <f t="shared" si="9"/>
        <v>103418.18999999997</v>
      </c>
    </row>
    <row r="151" spans="1:11" s="13" customFormat="1" ht="12.75" x14ac:dyDescent="0.2">
      <c r="A151" s="20" t="s">
        <v>123</v>
      </c>
      <c r="B151" s="21">
        <v>55004</v>
      </c>
      <c r="C151" s="11">
        <v>32820.31</v>
      </c>
      <c r="D151" s="11">
        <v>0</v>
      </c>
      <c r="E151" s="11">
        <v>13753.15</v>
      </c>
      <c r="F151" s="11">
        <v>0</v>
      </c>
      <c r="G151" s="11">
        <v>0</v>
      </c>
      <c r="H151" s="11">
        <v>2803.23</v>
      </c>
      <c r="I151" s="11">
        <f t="shared" si="8"/>
        <v>49376.69</v>
      </c>
      <c r="J151" s="11">
        <v>0</v>
      </c>
      <c r="K151" s="11">
        <f t="shared" si="9"/>
        <v>49376.69</v>
      </c>
    </row>
    <row r="152" spans="1:11" s="13" customFormat="1" ht="12.75" x14ac:dyDescent="0.2">
      <c r="A152" s="20" t="s">
        <v>144</v>
      </c>
      <c r="B152" s="21">
        <v>63003</v>
      </c>
      <c r="C152" s="11">
        <v>272690.07</v>
      </c>
      <c r="D152" s="11">
        <v>0</v>
      </c>
      <c r="E152" s="11">
        <v>352861.86</v>
      </c>
      <c r="F152" s="11">
        <v>0</v>
      </c>
      <c r="G152" s="11">
        <v>0</v>
      </c>
      <c r="H152" s="11">
        <v>482379.26</v>
      </c>
      <c r="I152" s="11">
        <f t="shared" si="8"/>
        <v>1107931.19</v>
      </c>
      <c r="J152" s="11">
        <v>0</v>
      </c>
      <c r="K152" s="11">
        <f t="shared" si="9"/>
        <v>1107931.19</v>
      </c>
    </row>
    <row r="153" spans="1:11" s="13" customFormat="1" ht="12.75" x14ac:dyDescent="0.2">
      <c r="C153" s="12">
        <f t="shared" ref="C153:H153" si="10">SUM(C5:C152)</f>
        <v>24044076.379999999</v>
      </c>
      <c r="D153" s="12">
        <f t="shared" si="10"/>
        <v>29475.77</v>
      </c>
      <c r="E153" s="12">
        <f t="shared" si="10"/>
        <v>9337706.9900000021</v>
      </c>
      <c r="F153" s="12">
        <f t="shared" si="10"/>
        <v>141278.01000000004</v>
      </c>
      <c r="G153" s="12">
        <f t="shared" si="10"/>
        <v>6248753.6500000013</v>
      </c>
      <c r="H153" s="12">
        <f t="shared" si="10"/>
        <v>18286715.530000001</v>
      </c>
      <c r="I153" s="12">
        <f>SUM(I5:I152)</f>
        <v>58088006.329999991</v>
      </c>
      <c r="J153" s="12">
        <f>SUM(J5:J152)</f>
        <v>4200556.682</v>
      </c>
      <c r="K153" s="12">
        <f t="shared" ref="K153" si="11">SUM(K5:K152)</f>
        <v>53887449.647999972</v>
      </c>
    </row>
    <row r="154" spans="1:11" s="13" customFormat="1" ht="12.75" x14ac:dyDescent="0.2"/>
    <row r="155" spans="1:11" s="13" customFormat="1" ht="12.75" x14ac:dyDescent="0.2"/>
    <row r="156" spans="1:11" s="13" customFormat="1" ht="12.75" x14ac:dyDescent="0.2"/>
    <row r="157" spans="1:11" s="13" customFormat="1" ht="12.75" x14ac:dyDescent="0.2"/>
    <row r="158" spans="1:11" s="13" customFormat="1" ht="12.75" x14ac:dyDescent="0.2"/>
    <row r="159" spans="1:11" s="13" customFormat="1" ht="12.75" x14ac:dyDescent="0.2"/>
    <row r="160" spans="1:11" s="13" customFormat="1" ht="12.75" x14ac:dyDescent="0.2"/>
    <row r="161" s="13" customFormat="1" ht="12.75" x14ac:dyDescent="0.2"/>
    <row r="162" s="13" customFormat="1" ht="12.75" x14ac:dyDescent="0.2"/>
    <row r="163" s="13" customFormat="1" ht="12.75" x14ac:dyDescent="0.2"/>
    <row r="164" s="13" customFormat="1" ht="12.75" x14ac:dyDescent="0.2"/>
    <row r="165" s="13" customFormat="1" ht="12.75" x14ac:dyDescent="0.2"/>
    <row r="166" s="13" customFormat="1" ht="12.75" x14ac:dyDescent="0.2"/>
    <row r="167" s="13" customFormat="1" ht="12.75" x14ac:dyDescent="0.2"/>
    <row r="168" s="13" customFormat="1" ht="12.75" x14ac:dyDescent="0.2"/>
    <row r="169" s="13" customFormat="1" ht="12.75" x14ac:dyDescent="0.2"/>
    <row r="170" s="13" customFormat="1" ht="12.75" x14ac:dyDescent="0.2"/>
    <row r="171" s="13" customFormat="1" ht="12.75" x14ac:dyDescent="0.2"/>
    <row r="172" s="13" customFormat="1" ht="12.75" x14ac:dyDescent="0.2"/>
    <row r="173" s="13" customFormat="1" ht="12.75" x14ac:dyDescent="0.2"/>
    <row r="174" s="13" customFormat="1" ht="12.75" x14ac:dyDescent="0.2"/>
    <row r="175" s="13" customFormat="1" ht="12.75" x14ac:dyDescent="0.2"/>
    <row r="176" s="13" customFormat="1" ht="12.75" x14ac:dyDescent="0.2"/>
    <row r="177" s="13" customFormat="1" ht="12.75" x14ac:dyDescent="0.2"/>
    <row r="178" s="13" customFormat="1" ht="12.75" x14ac:dyDescent="0.2"/>
    <row r="179" s="13" customFormat="1" ht="12.75" x14ac:dyDescent="0.2"/>
    <row r="180" s="13" customFormat="1" ht="12.75" x14ac:dyDescent="0.2"/>
    <row r="181" s="13" customFormat="1" ht="12.75" x14ac:dyDescent="0.2"/>
    <row r="182" s="13" customFormat="1" ht="12.75" x14ac:dyDescent="0.2"/>
    <row r="183" s="13" customFormat="1" ht="12.75" x14ac:dyDescent="0.2"/>
    <row r="184" s="13" customFormat="1" ht="12.75" x14ac:dyDescent="0.2"/>
    <row r="185" s="13" customFormat="1" ht="12.75" x14ac:dyDescent="0.2"/>
    <row r="186" s="13" customFormat="1" ht="12.75" x14ac:dyDescent="0.2"/>
    <row r="187" s="13" customFormat="1" ht="12.75" x14ac:dyDescent="0.2"/>
    <row r="188" s="13" customFormat="1" ht="12.75" x14ac:dyDescent="0.2"/>
    <row r="189" s="13" customFormat="1" ht="12.75" x14ac:dyDescent="0.2"/>
    <row r="190" s="13" customFormat="1" ht="12.75" x14ac:dyDescent="0.2"/>
    <row r="191" s="13" customFormat="1" ht="12.75" x14ac:dyDescent="0.2"/>
    <row r="192" s="13" customFormat="1" ht="12.75" x14ac:dyDescent="0.2"/>
    <row r="193" s="13" customFormat="1" ht="12.75" x14ac:dyDescent="0.2"/>
    <row r="194" s="13" customFormat="1" ht="12.75" x14ac:dyDescent="0.2"/>
    <row r="195" s="13" customFormat="1" ht="12.75" x14ac:dyDescent="0.2"/>
    <row r="196" s="13" customFormat="1" ht="12.75" x14ac:dyDescent="0.2"/>
    <row r="197" s="13" customFormat="1" ht="12.75" x14ac:dyDescent="0.2"/>
    <row r="198" s="13" customFormat="1" ht="12.75" x14ac:dyDescent="0.2"/>
    <row r="199" s="13" customFormat="1" ht="12.75" x14ac:dyDescent="0.2"/>
    <row r="200" s="13" customFormat="1" ht="12.75" x14ac:dyDescent="0.2"/>
    <row r="201" s="13" customFormat="1" ht="12.75" x14ac:dyDescent="0.2"/>
    <row r="202" s="13" customFormat="1" ht="12.75" x14ac:dyDescent="0.2"/>
    <row r="203" s="13" customFormat="1" ht="12.75" x14ac:dyDescent="0.2"/>
    <row r="204" s="13" customFormat="1" ht="12.75" x14ac:dyDescent="0.2"/>
    <row r="205" s="13" customFormat="1" ht="12.75" x14ac:dyDescent="0.2"/>
    <row r="206" s="13" customFormat="1" ht="12.75" x14ac:dyDescent="0.2"/>
    <row r="207" s="13" customFormat="1" ht="12.75" x14ac:dyDescent="0.2"/>
    <row r="208" s="13" customFormat="1" ht="12.75" x14ac:dyDescent="0.2"/>
    <row r="209" s="13" customFormat="1" ht="12.75" x14ac:dyDescent="0.2"/>
    <row r="210" s="13" customFormat="1" ht="12.75" x14ac:dyDescent="0.2"/>
    <row r="211" s="13" customFormat="1" ht="12.75" x14ac:dyDescent="0.2"/>
    <row r="212" s="13" customFormat="1" ht="12.75" x14ac:dyDescent="0.2"/>
    <row r="213" s="13" customFormat="1" ht="12.75" x14ac:dyDescent="0.2"/>
    <row r="214" s="13" customFormat="1" ht="12.75" x14ac:dyDescent="0.2"/>
    <row r="215" s="13" customFormat="1" ht="12.75" x14ac:dyDescent="0.2"/>
    <row r="216" s="13" customFormat="1" ht="12.75" x14ac:dyDescent="0.2"/>
    <row r="217" s="13" customFormat="1" ht="12.75" x14ac:dyDescent="0.2"/>
    <row r="218" s="13" customFormat="1" ht="12.75" x14ac:dyDescent="0.2"/>
    <row r="219" s="13" customFormat="1" ht="12.75" x14ac:dyDescent="0.2"/>
    <row r="220" s="13" customFormat="1" ht="12.75" x14ac:dyDescent="0.2"/>
    <row r="221" s="13" customFormat="1" ht="12.75" x14ac:dyDescent="0.2"/>
    <row r="222" s="13" customFormat="1" ht="12.75" x14ac:dyDescent="0.2"/>
    <row r="223" s="13" customFormat="1" ht="12.75" x14ac:dyDescent="0.2"/>
    <row r="224" s="13" customFormat="1" ht="12.75" x14ac:dyDescent="0.2"/>
    <row r="225" s="13" customFormat="1" ht="12.75" x14ac:dyDescent="0.2"/>
    <row r="226" s="13" customFormat="1" ht="12.75" x14ac:dyDescent="0.2"/>
    <row r="227" s="13" customFormat="1" ht="12.75" x14ac:dyDescent="0.2"/>
    <row r="228" s="13" customFormat="1" ht="12.75" x14ac:dyDescent="0.2"/>
    <row r="229" s="13" customFormat="1" ht="12.75" x14ac:dyDescent="0.2"/>
    <row r="230" s="13" customFormat="1" ht="12.75" x14ac:dyDescent="0.2"/>
    <row r="231" s="13" customFormat="1" ht="12.75" x14ac:dyDescent="0.2"/>
    <row r="232" s="13" customFormat="1" ht="12.75" x14ac:dyDescent="0.2"/>
    <row r="233" s="13" customFormat="1" ht="12.75" x14ac:dyDescent="0.2"/>
    <row r="234" s="13" customFormat="1" ht="12.75" x14ac:dyDescent="0.2"/>
    <row r="235" s="13" customFormat="1" ht="12.75" x14ac:dyDescent="0.2"/>
    <row r="236" s="13" customFormat="1" ht="12.75" x14ac:dyDescent="0.2"/>
    <row r="237" s="13" customFormat="1" ht="12.75" x14ac:dyDescent="0.2"/>
    <row r="238" s="13" customFormat="1" ht="12.75" x14ac:dyDescent="0.2"/>
    <row r="239" s="13" customFormat="1" ht="12.75" x14ac:dyDescent="0.2"/>
    <row r="240" s="13" customFormat="1" ht="12.75" x14ac:dyDescent="0.2"/>
    <row r="241" s="13" customFormat="1" ht="12.75" x14ac:dyDescent="0.2"/>
    <row r="242" s="13" customFormat="1" ht="12.75" x14ac:dyDescent="0.2"/>
    <row r="243" s="13" customFormat="1" ht="12.75" x14ac:dyDescent="0.2"/>
    <row r="244" s="13" customFormat="1" ht="12.75" x14ac:dyDescent="0.2"/>
    <row r="245" s="13" customFormat="1" ht="12.75" x14ac:dyDescent="0.2"/>
    <row r="246" s="13" customFormat="1" ht="12.75" x14ac:dyDescent="0.2"/>
    <row r="247" s="13" customFormat="1" ht="12.75" x14ac:dyDescent="0.2"/>
    <row r="248" s="13" customFormat="1" ht="12.75" x14ac:dyDescent="0.2"/>
    <row r="249" s="13" customFormat="1" ht="12.75" x14ac:dyDescent="0.2"/>
    <row r="250" s="13" customFormat="1" ht="12.75" x14ac:dyDescent="0.2"/>
    <row r="251" s="13" customFormat="1" ht="12.75" x14ac:dyDescent="0.2"/>
    <row r="252" s="13" customFormat="1" ht="12.75" x14ac:dyDescent="0.2"/>
    <row r="253" s="13" customFormat="1" ht="12.75" x14ac:dyDescent="0.2"/>
    <row r="254" s="13" customFormat="1" ht="12.75" x14ac:dyDescent="0.2"/>
    <row r="255" s="13" customFormat="1" ht="12.75" x14ac:dyDescent="0.2"/>
    <row r="256" s="13" customFormat="1" ht="12.75" x14ac:dyDescent="0.2"/>
    <row r="257" s="13" customFormat="1" ht="12.75" x14ac:dyDescent="0.2"/>
    <row r="258" s="13" customFormat="1" ht="12.75" x14ac:dyDescent="0.2"/>
    <row r="259" s="13" customFormat="1" ht="12.75" x14ac:dyDescent="0.2"/>
    <row r="260" s="13" customFormat="1" ht="12.75" x14ac:dyDescent="0.2"/>
    <row r="261" s="13" customFormat="1" ht="12.75" x14ac:dyDescent="0.2"/>
    <row r="262" s="13" customFormat="1" ht="12.75" x14ac:dyDescent="0.2"/>
    <row r="263" s="13" customFormat="1" ht="12.75" x14ac:dyDescent="0.2"/>
    <row r="264" s="13" customFormat="1" ht="12.75" x14ac:dyDescent="0.2"/>
    <row r="265" s="13" customFormat="1" ht="12.75" x14ac:dyDescent="0.2"/>
    <row r="266" s="13" customFormat="1" ht="12.75" x14ac:dyDescent="0.2"/>
    <row r="267" s="13" customFormat="1" ht="12.75" x14ac:dyDescent="0.2"/>
    <row r="268" s="13" customFormat="1" ht="12.75" x14ac:dyDescent="0.2"/>
    <row r="269" s="13" customFormat="1" ht="12.75" x14ac:dyDescent="0.2"/>
    <row r="270" s="13" customFormat="1" ht="12.75" x14ac:dyDescent="0.2"/>
    <row r="271" s="13" customFormat="1" ht="12.75" x14ac:dyDescent="0.2"/>
    <row r="272" s="13" customFormat="1" ht="12.75" x14ac:dyDescent="0.2"/>
    <row r="273" s="13" customFormat="1" ht="12.75" x14ac:dyDescent="0.2"/>
    <row r="274" s="13" customFormat="1" ht="12.75" x14ac:dyDescent="0.2"/>
    <row r="275" s="13" customFormat="1" ht="12.75" x14ac:dyDescent="0.2"/>
    <row r="276" s="13" customFormat="1" ht="12.75" x14ac:dyDescent="0.2"/>
    <row r="277" s="13" customFormat="1" ht="12.75" x14ac:dyDescent="0.2"/>
    <row r="278" s="13" customFormat="1" ht="12.75" x14ac:dyDescent="0.2"/>
    <row r="279" s="13" customFormat="1" ht="12.75" x14ac:dyDescent="0.2"/>
    <row r="280" s="13" customFormat="1" ht="12.75" x14ac:dyDescent="0.2"/>
    <row r="281" s="13" customFormat="1" ht="12.75" x14ac:dyDescent="0.2"/>
    <row r="282" s="13" customFormat="1" ht="12.75" x14ac:dyDescent="0.2"/>
    <row r="283" s="13" customFormat="1" ht="12.75" x14ac:dyDescent="0.2"/>
    <row r="284" s="13" customFormat="1" ht="12.75" x14ac:dyDescent="0.2"/>
    <row r="285" s="13" customFormat="1" ht="12.75" x14ac:dyDescent="0.2"/>
    <row r="286" s="13" customFormat="1" ht="12.75" x14ac:dyDescent="0.2"/>
    <row r="287" s="13" customFormat="1" ht="12.75" x14ac:dyDescent="0.2"/>
    <row r="288" s="13" customFormat="1" ht="12.75" x14ac:dyDescent="0.2"/>
    <row r="289" s="13" customFormat="1" ht="12.75" x14ac:dyDescent="0.2"/>
    <row r="290" s="13" customFormat="1" ht="12.75" x14ac:dyDescent="0.2"/>
    <row r="291" s="13" customFormat="1" ht="12.75" x14ac:dyDescent="0.2"/>
    <row r="292" s="13" customFormat="1" ht="12.75" x14ac:dyDescent="0.2"/>
    <row r="293" s="13" customFormat="1" ht="12.75" x14ac:dyDescent="0.2"/>
    <row r="294" s="13" customFormat="1" ht="12.75" x14ac:dyDescent="0.2"/>
    <row r="295" s="13" customFormat="1" ht="12.75" x14ac:dyDescent="0.2"/>
    <row r="296" s="13" customFormat="1" ht="12.75" x14ac:dyDescent="0.2"/>
    <row r="297" s="13" customFormat="1" ht="12.75" x14ac:dyDescent="0.2"/>
    <row r="298" s="13" customFormat="1" ht="12.75" x14ac:dyDescent="0.2"/>
    <row r="299" s="13" customFormat="1" ht="12.75" x14ac:dyDescent="0.2"/>
    <row r="300" s="13" customFormat="1" ht="12.75" x14ac:dyDescent="0.2"/>
    <row r="301" s="13" customFormat="1" ht="12.75" x14ac:dyDescent="0.2"/>
    <row r="302" s="13" customFormat="1" ht="12.75" x14ac:dyDescent="0.2"/>
    <row r="303" s="13" customFormat="1" ht="12.75" x14ac:dyDescent="0.2"/>
    <row r="304" s="13" customFormat="1" ht="12.75" x14ac:dyDescent="0.2"/>
    <row r="305" s="13" customFormat="1" ht="12.75" x14ac:dyDescent="0.2"/>
    <row r="306" s="13" customFormat="1" ht="12.75" x14ac:dyDescent="0.2"/>
    <row r="307" s="13" customFormat="1" ht="12.75" x14ac:dyDescent="0.2"/>
    <row r="308" s="13" customFormat="1" ht="12.75" x14ac:dyDescent="0.2"/>
    <row r="309" s="13" customFormat="1" ht="12.75" x14ac:dyDescent="0.2"/>
    <row r="310" s="13" customFormat="1" ht="12.75" x14ac:dyDescent="0.2"/>
    <row r="311" s="13" customFormat="1" ht="12.75" x14ac:dyDescent="0.2"/>
    <row r="312" s="13" customFormat="1" ht="12.75" x14ac:dyDescent="0.2"/>
    <row r="313" s="13" customFormat="1" ht="12.75" x14ac:dyDescent="0.2"/>
    <row r="314" s="13" customFormat="1" ht="12.75" x14ac:dyDescent="0.2"/>
    <row r="315" s="13" customFormat="1" ht="12.75" x14ac:dyDescent="0.2"/>
    <row r="316" s="13" customFormat="1" ht="12.75" x14ac:dyDescent="0.2"/>
    <row r="317" s="13" customFormat="1" ht="12.75" x14ac:dyDescent="0.2"/>
    <row r="318" s="13" customFormat="1" ht="12.75" x14ac:dyDescent="0.2"/>
    <row r="319" s="13" customFormat="1" ht="12.75" x14ac:dyDescent="0.2"/>
    <row r="320" s="13" customFormat="1" ht="12.75" x14ac:dyDescent="0.2"/>
    <row r="321" s="13" customFormat="1" ht="12.75" x14ac:dyDescent="0.2"/>
    <row r="322" s="13" customFormat="1" ht="12.75" x14ac:dyDescent="0.2"/>
    <row r="323" s="13" customFormat="1" ht="12.75" x14ac:dyDescent="0.2"/>
    <row r="324" s="13" customFormat="1" ht="12.75" x14ac:dyDescent="0.2"/>
    <row r="325" s="13" customFormat="1" ht="12.75" x14ac:dyDescent="0.2"/>
    <row r="326" s="13" customFormat="1" ht="12.75" x14ac:dyDescent="0.2"/>
    <row r="327" s="13" customFormat="1" ht="12.75" x14ac:dyDescent="0.2"/>
    <row r="328" s="13" customFormat="1" ht="12.75" x14ac:dyDescent="0.2"/>
    <row r="329" s="13" customFormat="1" ht="12.75" x14ac:dyDescent="0.2"/>
    <row r="330" s="13" customFormat="1" ht="12.75" x14ac:dyDescent="0.2"/>
    <row r="331" s="13" customFormat="1" ht="12.75" x14ac:dyDescent="0.2"/>
    <row r="332" s="13" customFormat="1" ht="12.75" x14ac:dyDescent="0.2"/>
    <row r="333" s="13" customFormat="1" ht="12.75" x14ac:dyDescent="0.2"/>
    <row r="334" s="13" customFormat="1" ht="12.75" x14ac:dyDescent="0.2"/>
    <row r="335" s="13" customFormat="1" ht="12.75" x14ac:dyDescent="0.2"/>
    <row r="336" s="13" customFormat="1" ht="12.75" x14ac:dyDescent="0.2"/>
    <row r="337" s="13" customFormat="1" ht="12.75" x14ac:dyDescent="0.2"/>
    <row r="338" s="13" customFormat="1" ht="12.75" x14ac:dyDescent="0.2"/>
    <row r="339" s="13" customFormat="1" ht="12.75" x14ac:dyDescent="0.2"/>
    <row r="340" s="13" customFormat="1" ht="12.75" x14ac:dyDescent="0.2"/>
    <row r="341" s="13" customFormat="1" ht="12.75" x14ac:dyDescent="0.2"/>
    <row r="342" s="13" customFormat="1" ht="12.75" x14ac:dyDescent="0.2"/>
    <row r="343" s="13" customFormat="1" ht="12.75" x14ac:dyDescent="0.2"/>
    <row r="344" s="13" customFormat="1" ht="12.75" x14ac:dyDescent="0.2"/>
    <row r="345" s="13" customFormat="1" ht="12.75" x14ac:dyDescent="0.2"/>
    <row r="346" s="13" customFormat="1" ht="12.75" x14ac:dyDescent="0.2"/>
    <row r="347" s="13" customFormat="1" ht="12.75" x14ac:dyDescent="0.2"/>
    <row r="348" s="13" customFormat="1" ht="12.75" x14ac:dyDescent="0.2"/>
    <row r="349" s="13" customFormat="1" ht="12.75" x14ac:dyDescent="0.2"/>
    <row r="350" s="13" customFormat="1" ht="12.75" x14ac:dyDescent="0.2"/>
    <row r="351" s="13" customFormat="1" ht="12.75" x14ac:dyDescent="0.2"/>
    <row r="352" s="13" customFormat="1" ht="12.75" x14ac:dyDescent="0.2"/>
    <row r="353" s="13" customFormat="1" ht="12.75" x14ac:dyDescent="0.2"/>
  </sheetData>
  <sortState xmlns:xlrd2="http://schemas.microsoft.com/office/spreadsheetml/2017/richdata2" ref="A5:K152">
    <sortCondition ref="A5:A152"/>
  </sortState>
  <pageMargins left="0.35" right="0.2" top="0.35" bottom="0.35" header="0.3" footer="0.3"/>
  <pageSetup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9C524-1DF9-473A-A0AB-E21A37AF9FFF}">
  <sheetPr>
    <pageSetUpPr fitToPage="1"/>
  </sheetPr>
  <dimension ref="A1:I134"/>
  <sheetViews>
    <sheetView workbookViewId="0">
      <pane ySplit="4" topLeftCell="A5" activePane="bottomLeft" state="frozen"/>
      <selection pane="bottomLeft" activeCell="A4" sqref="A4"/>
    </sheetView>
  </sheetViews>
  <sheetFormatPr defaultRowHeight="15" x14ac:dyDescent="0.25"/>
  <cols>
    <col min="1" max="1" width="25.5703125" customWidth="1"/>
    <col min="2" max="2" width="6.28515625" bestFit="1" customWidth="1"/>
    <col min="3" max="3" width="31.140625" bestFit="1" customWidth="1"/>
    <col min="4" max="4" width="6.5703125" bestFit="1" customWidth="1"/>
    <col min="5" max="5" width="8.42578125" bestFit="1" customWidth="1"/>
    <col min="6" max="6" width="10.28515625" bestFit="1" customWidth="1"/>
    <col min="7" max="7" width="12.85546875" style="1" bestFit="1" customWidth="1"/>
    <col min="8" max="8" width="12.85546875" bestFit="1" customWidth="1"/>
    <col min="9" max="9" width="12.85546875" style="1" bestFit="1" customWidth="1"/>
  </cols>
  <sheetData>
    <row r="1" spans="1:9" ht="18.75" x14ac:dyDescent="0.3">
      <c r="A1" s="16" t="s">
        <v>246</v>
      </c>
      <c r="B1" s="2"/>
    </row>
    <row r="2" spans="1:9" x14ac:dyDescent="0.25">
      <c r="A2" s="3" t="s">
        <v>245</v>
      </c>
      <c r="B2" s="1"/>
    </row>
    <row r="3" spans="1:9" ht="4.5" customHeight="1" x14ac:dyDescent="0.25">
      <c r="A3" s="1"/>
      <c r="B3" s="1"/>
    </row>
    <row r="4" spans="1:9" s="5" customFormat="1" ht="56.25" customHeight="1" x14ac:dyDescent="0.25">
      <c r="A4" s="24" t="s">
        <v>203</v>
      </c>
      <c r="B4" s="24" t="s">
        <v>224</v>
      </c>
      <c r="C4" s="24" t="s">
        <v>225</v>
      </c>
      <c r="D4" s="24" t="s">
        <v>226</v>
      </c>
      <c r="E4" s="24" t="s">
        <v>204</v>
      </c>
      <c r="F4" s="24" t="s">
        <v>253</v>
      </c>
      <c r="G4" s="24" t="s">
        <v>247</v>
      </c>
      <c r="H4" s="33" t="s">
        <v>240</v>
      </c>
      <c r="I4" s="33" t="s">
        <v>239</v>
      </c>
    </row>
    <row r="5" spans="1:9" ht="15" customHeight="1" x14ac:dyDescent="0.25">
      <c r="A5" s="25" t="s">
        <v>151</v>
      </c>
      <c r="B5" s="26">
        <v>4001</v>
      </c>
      <c r="C5" s="25" t="s">
        <v>152</v>
      </c>
      <c r="D5" s="27" t="s">
        <v>227</v>
      </c>
      <c r="E5" s="28">
        <v>43941</v>
      </c>
      <c r="F5" s="22" t="s">
        <v>219</v>
      </c>
      <c r="G5" s="34">
        <v>167264.88</v>
      </c>
      <c r="H5" s="34">
        <f>G5</f>
        <v>167264.88</v>
      </c>
      <c r="I5" s="34"/>
    </row>
    <row r="6" spans="1:9" ht="15" customHeight="1" x14ac:dyDescent="0.25">
      <c r="A6" s="25" t="s">
        <v>153</v>
      </c>
      <c r="B6" s="26">
        <v>12002</v>
      </c>
      <c r="C6" s="25" t="s">
        <v>154</v>
      </c>
      <c r="D6" s="27" t="s">
        <v>227</v>
      </c>
      <c r="E6" s="28"/>
      <c r="F6" s="29" t="s">
        <v>248</v>
      </c>
      <c r="G6" s="34">
        <v>33894.49</v>
      </c>
      <c r="H6" s="34"/>
      <c r="I6" s="34">
        <f>G6</f>
        <v>33894.49</v>
      </c>
    </row>
    <row r="7" spans="1:9" s="8" customFormat="1" ht="15" customHeight="1" x14ac:dyDescent="0.25">
      <c r="A7" s="25" t="s">
        <v>155</v>
      </c>
      <c r="B7" s="26">
        <v>12002</v>
      </c>
      <c r="C7" s="25" t="s">
        <v>156</v>
      </c>
      <c r="D7" s="27" t="s">
        <v>227</v>
      </c>
      <c r="E7" s="28">
        <v>43790</v>
      </c>
      <c r="F7" s="22" t="s">
        <v>230</v>
      </c>
      <c r="G7" s="34">
        <v>350305.22</v>
      </c>
      <c r="H7" s="34">
        <f>G7*0.8</f>
        <v>280244.17599999998</v>
      </c>
      <c r="I7" s="34">
        <f>G7-H7</f>
        <v>70061.043999999994</v>
      </c>
    </row>
    <row r="8" spans="1:9" ht="15" customHeight="1" x14ac:dyDescent="0.25">
      <c r="A8" s="25" t="s">
        <v>157</v>
      </c>
      <c r="B8" s="26">
        <v>5006</v>
      </c>
      <c r="C8" s="25" t="s">
        <v>158</v>
      </c>
      <c r="D8" s="27" t="s">
        <v>227</v>
      </c>
      <c r="E8" s="28"/>
      <c r="F8" s="29" t="s">
        <v>248</v>
      </c>
      <c r="G8" s="34">
        <v>60623.4</v>
      </c>
      <c r="H8" s="34"/>
      <c r="I8" s="34">
        <f t="shared" ref="I8:I9" si="0">G8</f>
        <v>60623.4</v>
      </c>
    </row>
    <row r="9" spans="1:9" ht="15" customHeight="1" x14ac:dyDescent="0.25">
      <c r="A9" s="25" t="s">
        <v>157</v>
      </c>
      <c r="B9" s="26">
        <v>5006</v>
      </c>
      <c r="C9" s="25" t="s">
        <v>159</v>
      </c>
      <c r="D9" s="27" t="s">
        <v>227</v>
      </c>
      <c r="E9" s="28"/>
      <c r="F9" s="29" t="s">
        <v>248</v>
      </c>
      <c r="G9" s="34">
        <v>337316.16</v>
      </c>
      <c r="H9" s="34"/>
      <c r="I9" s="34">
        <f t="shared" si="0"/>
        <v>337316.16</v>
      </c>
    </row>
    <row r="10" spans="1:9" s="8" customFormat="1" ht="15" customHeight="1" x14ac:dyDescent="0.25">
      <c r="A10" s="25" t="s">
        <v>160</v>
      </c>
      <c r="B10" s="26">
        <v>5006</v>
      </c>
      <c r="C10" s="25" t="s">
        <v>161</v>
      </c>
      <c r="D10" s="27" t="s">
        <v>227</v>
      </c>
      <c r="E10" s="28">
        <v>43820</v>
      </c>
      <c r="F10" s="22" t="s">
        <v>230</v>
      </c>
      <c r="G10" s="34">
        <v>163813</v>
      </c>
      <c r="H10" s="34">
        <f>G10*0.8</f>
        <v>131050.40000000001</v>
      </c>
      <c r="I10" s="34">
        <f>G10-H10</f>
        <v>32762.599999999991</v>
      </c>
    </row>
    <row r="11" spans="1:9" ht="15" customHeight="1" x14ac:dyDescent="0.25">
      <c r="A11" s="25" t="s">
        <v>205</v>
      </c>
      <c r="B11" s="26">
        <v>5006</v>
      </c>
      <c r="C11" s="25" t="s">
        <v>206</v>
      </c>
      <c r="D11" s="27" t="s">
        <v>227</v>
      </c>
      <c r="E11" s="28">
        <v>44201</v>
      </c>
      <c r="F11" s="22" t="s">
        <v>210</v>
      </c>
      <c r="G11" s="34">
        <v>101764.74</v>
      </c>
      <c r="H11" s="34">
        <f t="shared" ref="H11:H14" si="1">G11</f>
        <v>101764.74</v>
      </c>
      <c r="I11" s="34"/>
    </row>
    <row r="12" spans="1:9" ht="15" customHeight="1" x14ac:dyDescent="0.25">
      <c r="A12" s="25" t="s">
        <v>162</v>
      </c>
      <c r="B12" s="26">
        <v>19004</v>
      </c>
      <c r="C12" s="25" t="s">
        <v>163</v>
      </c>
      <c r="D12" s="27" t="s">
        <v>227</v>
      </c>
      <c r="E12" s="28">
        <v>44182</v>
      </c>
      <c r="F12" s="22" t="s">
        <v>219</v>
      </c>
      <c r="G12" s="34">
        <v>96152.14</v>
      </c>
      <c r="H12" s="34">
        <f t="shared" si="1"/>
        <v>96152.14</v>
      </c>
      <c r="I12" s="34"/>
    </row>
    <row r="13" spans="1:9" ht="15" customHeight="1" x14ac:dyDescent="0.25">
      <c r="A13" s="25" t="s">
        <v>207</v>
      </c>
      <c r="B13" s="26">
        <v>19004</v>
      </c>
      <c r="C13" s="25" t="s">
        <v>206</v>
      </c>
      <c r="D13" s="27" t="s">
        <v>227</v>
      </c>
      <c r="E13" s="28">
        <v>44201</v>
      </c>
      <c r="F13" s="22" t="s">
        <v>210</v>
      </c>
      <c r="G13" s="34">
        <v>111016.08</v>
      </c>
      <c r="H13" s="34">
        <f t="shared" si="1"/>
        <v>111016.08</v>
      </c>
      <c r="I13" s="34"/>
    </row>
    <row r="14" spans="1:9" ht="15" customHeight="1" x14ac:dyDescent="0.25">
      <c r="A14" s="25" t="s">
        <v>207</v>
      </c>
      <c r="B14" s="26">
        <v>19004</v>
      </c>
      <c r="C14" s="25" t="s">
        <v>208</v>
      </c>
      <c r="D14" s="27" t="s">
        <v>227</v>
      </c>
      <c r="E14" s="28">
        <v>44281</v>
      </c>
      <c r="F14" s="22" t="s">
        <v>210</v>
      </c>
      <c r="G14" s="34">
        <v>498124.4</v>
      </c>
      <c r="H14" s="34">
        <f t="shared" si="1"/>
        <v>498124.4</v>
      </c>
      <c r="I14" s="34"/>
    </row>
    <row r="15" spans="1:9" ht="15" customHeight="1" x14ac:dyDescent="0.25">
      <c r="A15" s="25" t="s">
        <v>164</v>
      </c>
      <c r="B15" s="26">
        <v>5003</v>
      </c>
      <c r="C15" s="25" t="s">
        <v>165</v>
      </c>
      <c r="D15" s="27" t="s">
        <v>227</v>
      </c>
      <c r="E15" s="28"/>
      <c r="F15" s="29" t="s">
        <v>248</v>
      </c>
      <c r="G15" s="34">
        <v>87630.68</v>
      </c>
      <c r="H15" s="34"/>
      <c r="I15" s="34">
        <f t="shared" ref="I15:I16" si="2">G15</f>
        <v>87630.68</v>
      </c>
    </row>
    <row r="16" spans="1:9" ht="15" customHeight="1" x14ac:dyDescent="0.25">
      <c r="A16" s="25" t="s">
        <v>164</v>
      </c>
      <c r="B16" s="26">
        <v>5003</v>
      </c>
      <c r="C16" s="25" t="s">
        <v>166</v>
      </c>
      <c r="D16" s="27" t="s">
        <v>227</v>
      </c>
      <c r="E16" s="28"/>
      <c r="F16" s="29" t="s">
        <v>248</v>
      </c>
      <c r="G16" s="34">
        <v>20207.810000000001</v>
      </c>
      <c r="H16" s="34"/>
      <c r="I16" s="34">
        <f t="shared" si="2"/>
        <v>20207.810000000001</v>
      </c>
    </row>
    <row r="17" spans="1:9" ht="15" customHeight="1" x14ac:dyDescent="0.25">
      <c r="A17" s="25" t="s">
        <v>209</v>
      </c>
      <c r="B17" s="26">
        <v>28002</v>
      </c>
      <c r="C17" s="25" t="s">
        <v>206</v>
      </c>
      <c r="D17" s="27" t="s">
        <v>227</v>
      </c>
      <c r="E17" s="28">
        <v>44201</v>
      </c>
      <c r="F17" s="22" t="s">
        <v>210</v>
      </c>
      <c r="G17" s="34">
        <v>46256.7</v>
      </c>
      <c r="H17" s="34">
        <f>G17</f>
        <v>46256.7</v>
      </c>
      <c r="I17" s="34"/>
    </row>
    <row r="18" spans="1:9" ht="15" customHeight="1" x14ac:dyDescent="0.25">
      <c r="A18" s="25" t="s">
        <v>167</v>
      </c>
      <c r="B18" s="26">
        <v>6006</v>
      </c>
      <c r="C18" s="25" t="s">
        <v>168</v>
      </c>
      <c r="D18" s="27" t="s">
        <v>227</v>
      </c>
      <c r="E18" s="28"/>
      <c r="F18" s="29" t="s">
        <v>248</v>
      </c>
      <c r="G18" s="34">
        <v>176392.62</v>
      </c>
      <c r="H18" s="34"/>
      <c r="I18" s="34">
        <f>G18</f>
        <v>176392.62</v>
      </c>
    </row>
    <row r="19" spans="1:9" ht="15" customHeight="1" x14ac:dyDescent="0.25">
      <c r="A19" s="25" t="s">
        <v>169</v>
      </c>
      <c r="B19" s="26">
        <v>34002</v>
      </c>
      <c r="C19" s="25" t="s">
        <v>170</v>
      </c>
      <c r="D19" s="27" t="s">
        <v>227</v>
      </c>
      <c r="E19" s="28">
        <v>44160</v>
      </c>
      <c r="F19" s="22" t="s">
        <v>219</v>
      </c>
      <c r="G19" s="34">
        <v>418494.66</v>
      </c>
      <c r="H19" s="34">
        <f t="shared" ref="H19:H20" si="3">G19</f>
        <v>418494.66</v>
      </c>
      <c r="I19" s="34"/>
    </row>
    <row r="20" spans="1:9" ht="15" customHeight="1" x14ac:dyDescent="0.25">
      <c r="A20" s="25" t="s">
        <v>228</v>
      </c>
      <c r="B20" s="25">
        <v>34002</v>
      </c>
      <c r="C20" s="25" t="s">
        <v>229</v>
      </c>
      <c r="D20" s="27" t="s">
        <v>227</v>
      </c>
      <c r="E20" s="28">
        <v>45246</v>
      </c>
      <c r="F20" s="30" t="s">
        <v>249</v>
      </c>
      <c r="G20" s="34">
        <v>334226</v>
      </c>
      <c r="H20" s="34">
        <f t="shared" si="3"/>
        <v>334226</v>
      </c>
      <c r="I20" s="34"/>
    </row>
    <row r="21" spans="1:9" ht="15" customHeight="1" x14ac:dyDescent="0.25">
      <c r="A21" s="25" t="s">
        <v>171</v>
      </c>
      <c r="B21" s="26">
        <v>7002</v>
      </c>
      <c r="C21" s="25" t="s">
        <v>172</v>
      </c>
      <c r="D21" s="27" t="s">
        <v>227</v>
      </c>
      <c r="E21" s="28"/>
      <c r="F21" s="29" t="s">
        <v>248</v>
      </c>
      <c r="G21" s="34">
        <v>61954.92</v>
      </c>
      <c r="H21" s="34"/>
      <c r="I21" s="34">
        <f>G21</f>
        <v>61954.92</v>
      </c>
    </row>
    <row r="22" spans="1:9" s="8" customFormat="1" ht="15" customHeight="1" x14ac:dyDescent="0.25">
      <c r="A22" s="25" t="s">
        <v>173</v>
      </c>
      <c r="B22" s="26">
        <v>7002</v>
      </c>
      <c r="C22" s="25" t="s">
        <v>174</v>
      </c>
      <c r="D22" s="27" t="s">
        <v>227</v>
      </c>
      <c r="E22" s="28">
        <v>43384</v>
      </c>
      <c r="F22" s="22" t="s">
        <v>250</v>
      </c>
      <c r="G22" s="34">
        <v>33685.800000000003</v>
      </c>
      <c r="H22" s="34">
        <f>G22*0.6</f>
        <v>20211.48</v>
      </c>
      <c r="I22" s="34">
        <f>G22-H22</f>
        <v>13474.320000000003</v>
      </c>
    </row>
    <row r="23" spans="1:9" ht="15" customHeight="1" x14ac:dyDescent="0.25">
      <c r="A23" s="25" t="s">
        <v>176</v>
      </c>
      <c r="B23" s="26">
        <v>44002</v>
      </c>
      <c r="C23" s="25" t="s">
        <v>177</v>
      </c>
      <c r="D23" s="27" t="s">
        <v>227</v>
      </c>
      <c r="E23" s="28"/>
      <c r="F23" s="29" t="s">
        <v>248</v>
      </c>
      <c r="G23" s="34">
        <v>141475.43</v>
      </c>
      <c r="H23" s="34"/>
      <c r="I23" s="34">
        <f>G23</f>
        <v>141475.43</v>
      </c>
    </row>
    <row r="24" spans="1:9" s="8" customFormat="1" ht="15" customHeight="1" x14ac:dyDescent="0.25">
      <c r="A24" s="25" t="s">
        <v>178</v>
      </c>
      <c r="B24" s="26">
        <v>25004</v>
      </c>
      <c r="C24" s="25" t="s">
        <v>179</v>
      </c>
      <c r="D24" s="27" t="s">
        <v>227</v>
      </c>
      <c r="E24" s="28">
        <v>43825</v>
      </c>
      <c r="F24" s="22" t="s">
        <v>230</v>
      </c>
      <c r="G24" s="34">
        <v>42287.59</v>
      </c>
      <c r="H24" s="34">
        <f>G24*0.8</f>
        <v>33830.072</v>
      </c>
      <c r="I24" s="34">
        <f>G24-H24</f>
        <v>8457.5179999999964</v>
      </c>
    </row>
    <row r="25" spans="1:9" ht="15" customHeight="1" x14ac:dyDescent="0.25">
      <c r="A25" s="25" t="s">
        <v>180</v>
      </c>
      <c r="B25" s="26">
        <v>29004</v>
      </c>
      <c r="C25" s="25" t="s">
        <v>181</v>
      </c>
      <c r="D25" s="27" t="s">
        <v>227</v>
      </c>
      <c r="E25" s="28"/>
      <c r="F25" s="29" t="s">
        <v>248</v>
      </c>
      <c r="G25" s="34">
        <v>42538.28</v>
      </c>
      <c r="H25" s="34"/>
      <c r="I25" s="34">
        <f>G25</f>
        <v>42538.28</v>
      </c>
    </row>
    <row r="26" spans="1:9" ht="15" customHeight="1" x14ac:dyDescent="0.25">
      <c r="A26" s="25" t="s">
        <v>231</v>
      </c>
      <c r="B26" s="26">
        <v>29004</v>
      </c>
      <c r="C26" s="25" t="s">
        <v>232</v>
      </c>
      <c r="D26" s="27" t="s">
        <v>227</v>
      </c>
      <c r="E26" s="28">
        <v>45200</v>
      </c>
      <c r="F26" s="30" t="s">
        <v>249</v>
      </c>
      <c r="G26" s="34">
        <v>304499.48</v>
      </c>
      <c r="H26" s="34">
        <f>G26</f>
        <v>304499.48</v>
      </c>
      <c r="I26" s="34"/>
    </row>
    <row r="27" spans="1:9" ht="15" customHeight="1" x14ac:dyDescent="0.25">
      <c r="A27" s="25" t="s">
        <v>182</v>
      </c>
      <c r="B27" s="26">
        <v>62006</v>
      </c>
      <c r="C27" s="25" t="s">
        <v>183</v>
      </c>
      <c r="D27" s="27" t="s">
        <v>227</v>
      </c>
      <c r="E27" s="28"/>
      <c r="F27" s="29" t="s">
        <v>248</v>
      </c>
      <c r="G27" s="34">
        <v>156284.70000000001</v>
      </c>
      <c r="H27" s="34"/>
      <c r="I27" s="34">
        <f>G27</f>
        <v>156284.70000000001</v>
      </c>
    </row>
    <row r="28" spans="1:9" ht="15" customHeight="1" x14ac:dyDescent="0.25">
      <c r="A28" s="25" t="s">
        <v>184</v>
      </c>
      <c r="B28" s="26">
        <v>9002</v>
      </c>
      <c r="C28" s="25" t="s">
        <v>185</v>
      </c>
      <c r="D28" s="27" t="s">
        <v>227</v>
      </c>
      <c r="E28" s="28">
        <v>44075</v>
      </c>
      <c r="F28" s="22" t="s">
        <v>219</v>
      </c>
      <c r="G28" s="34">
        <v>171641.39</v>
      </c>
      <c r="H28" s="34">
        <f>G28</f>
        <v>171641.39</v>
      </c>
      <c r="I28" s="34"/>
    </row>
    <row r="29" spans="1:9" ht="15" customHeight="1" x14ac:dyDescent="0.25">
      <c r="A29" s="3" t="s">
        <v>251</v>
      </c>
      <c r="B29" s="3">
        <v>51003</v>
      </c>
      <c r="C29" s="3" t="s">
        <v>252</v>
      </c>
      <c r="D29" s="27" t="s">
        <v>235</v>
      </c>
      <c r="E29" s="28">
        <v>45379</v>
      </c>
      <c r="F29" s="29" t="s">
        <v>248</v>
      </c>
      <c r="G29" s="34">
        <v>169814.77</v>
      </c>
      <c r="H29" s="34"/>
      <c r="I29" s="34">
        <f t="shared" ref="I29:I30" si="4">G29</f>
        <v>169814.77</v>
      </c>
    </row>
    <row r="30" spans="1:9" ht="15" customHeight="1" x14ac:dyDescent="0.25">
      <c r="A30" s="25" t="s">
        <v>233</v>
      </c>
      <c r="B30" s="31">
        <v>23003</v>
      </c>
      <c r="C30" s="25" t="s">
        <v>234</v>
      </c>
      <c r="D30" s="27" t="s">
        <v>235</v>
      </c>
      <c r="E30" s="28"/>
      <c r="F30" s="29" t="s">
        <v>248</v>
      </c>
      <c r="G30" s="34">
        <v>135690.22</v>
      </c>
      <c r="H30" s="34"/>
      <c r="I30" s="34">
        <f t="shared" si="4"/>
        <v>135690.22</v>
      </c>
    </row>
    <row r="31" spans="1:9" ht="15" customHeight="1" x14ac:dyDescent="0.25">
      <c r="A31" s="25" t="s">
        <v>211</v>
      </c>
      <c r="B31" s="26">
        <v>54006</v>
      </c>
      <c r="C31" s="25" t="s">
        <v>212</v>
      </c>
      <c r="D31" s="27" t="s">
        <v>227</v>
      </c>
      <c r="E31" s="28">
        <v>44315</v>
      </c>
      <c r="F31" s="22" t="s">
        <v>210</v>
      </c>
      <c r="G31" s="34">
        <v>254015.74</v>
      </c>
      <c r="H31" s="34">
        <f t="shared" ref="H31:H32" si="5">G31</f>
        <v>254015.74</v>
      </c>
      <c r="I31" s="34"/>
    </row>
    <row r="32" spans="1:9" ht="15" customHeight="1" x14ac:dyDescent="0.25">
      <c r="A32" s="25" t="s">
        <v>220</v>
      </c>
      <c r="B32" s="26">
        <v>54006</v>
      </c>
      <c r="C32" s="25" t="s">
        <v>221</v>
      </c>
      <c r="D32" s="27" t="s">
        <v>227</v>
      </c>
      <c r="E32" s="28">
        <v>44564</v>
      </c>
      <c r="F32" s="22" t="s">
        <v>175</v>
      </c>
      <c r="G32" s="34">
        <v>272313.46000000002</v>
      </c>
      <c r="H32" s="34">
        <f t="shared" si="5"/>
        <v>272313.46000000002</v>
      </c>
      <c r="I32" s="34"/>
    </row>
    <row r="33" spans="1:9" ht="15" customHeight="1" x14ac:dyDescent="0.25">
      <c r="A33" s="25" t="s">
        <v>186</v>
      </c>
      <c r="B33" s="26">
        <v>33005</v>
      </c>
      <c r="C33" s="25" t="s">
        <v>187</v>
      </c>
      <c r="D33" s="27" t="s">
        <v>227</v>
      </c>
      <c r="E33" s="28"/>
      <c r="F33" s="29" t="s">
        <v>248</v>
      </c>
      <c r="G33" s="34">
        <v>126766.66</v>
      </c>
      <c r="H33" s="34"/>
      <c r="I33" s="34">
        <f>G33</f>
        <v>126766.66</v>
      </c>
    </row>
    <row r="34" spans="1:9" ht="15" customHeight="1" x14ac:dyDescent="0.25">
      <c r="A34" s="25" t="s">
        <v>188</v>
      </c>
      <c r="B34" s="26">
        <v>33005</v>
      </c>
      <c r="C34" s="25" t="s">
        <v>152</v>
      </c>
      <c r="D34" s="27" t="s">
        <v>227</v>
      </c>
      <c r="E34" s="28">
        <v>43941</v>
      </c>
      <c r="F34" s="22" t="s">
        <v>219</v>
      </c>
      <c r="G34" s="34">
        <v>122232.03</v>
      </c>
      <c r="H34" s="34">
        <f>G34</f>
        <v>122232.03</v>
      </c>
      <c r="I34" s="34"/>
    </row>
    <row r="35" spans="1:9" ht="15" customHeight="1" x14ac:dyDescent="0.25">
      <c r="A35" s="25" t="s">
        <v>189</v>
      </c>
      <c r="B35" s="26">
        <v>11004</v>
      </c>
      <c r="C35" s="25" t="s">
        <v>187</v>
      </c>
      <c r="D35" s="27" t="s">
        <v>227</v>
      </c>
      <c r="E35" s="28"/>
      <c r="F35" s="29" t="s">
        <v>248</v>
      </c>
      <c r="G35" s="34">
        <v>6183.74</v>
      </c>
      <c r="H35" s="34"/>
      <c r="I35" s="34">
        <f>G35</f>
        <v>6183.74</v>
      </c>
    </row>
    <row r="36" spans="1:9" ht="15" customHeight="1" x14ac:dyDescent="0.25">
      <c r="A36" s="25" t="s">
        <v>190</v>
      </c>
      <c r="B36" s="26">
        <v>11004</v>
      </c>
      <c r="C36" s="25" t="s">
        <v>152</v>
      </c>
      <c r="D36" s="27" t="s">
        <v>227</v>
      </c>
      <c r="E36" s="28">
        <v>43941</v>
      </c>
      <c r="F36" s="22" t="s">
        <v>219</v>
      </c>
      <c r="G36" s="34">
        <v>77199.17</v>
      </c>
      <c r="H36" s="34">
        <f t="shared" ref="H36:H37" si="6">G36</f>
        <v>77199.17</v>
      </c>
      <c r="I36" s="34"/>
    </row>
    <row r="37" spans="1:9" s="8" customFormat="1" ht="15" customHeight="1" x14ac:dyDescent="0.25">
      <c r="A37" s="25" t="s">
        <v>191</v>
      </c>
      <c r="B37" s="26">
        <v>14004</v>
      </c>
      <c r="C37" s="25" t="s">
        <v>163</v>
      </c>
      <c r="D37" s="27" t="s">
        <v>227</v>
      </c>
      <c r="E37" s="28">
        <v>44182</v>
      </c>
      <c r="F37" s="22" t="s">
        <v>219</v>
      </c>
      <c r="G37" s="34">
        <v>65383.45</v>
      </c>
      <c r="H37" s="34">
        <f t="shared" si="6"/>
        <v>65383.45</v>
      </c>
      <c r="I37" s="34"/>
    </row>
    <row r="38" spans="1:9" ht="15" customHeight="1" x14ac:dyDescent="0.25">
      <c r="A38" s="25" t="s">
        <v>192</v>
      </c>
      <c r="B38" s="26">
        <v>14005</v>
      </c>
      <c r="C38" s="25" t="s">
        <v>179</v>
      </c>
      <c r="D38" s="27" t="s">
        <v>227</v>
      </c>
      <c r="E38" s="28">
        <v>43825</v>
      </c>
      <c r="F38" s="22" t="s">
        <v>230</v>
      </c>
      <c r="G38" s="34">
        <v>292168.78999999998</v>
      </c>
      <c r="H38" s="34">
        <f>G38*0.8</f>
        <v>233735.03200000001</v>
      </c>
      <c r="I38" s="34">
        <f>G38-H38</f>
        <v>58433.757999999973</v>
      </c>
    </row>
    <row r="39" spans="1:9" ht="15" customHeight="1" x14ac:dyDescent="0.25">
      <c r="A39" s="25" t="s">
        <v>193</v>
      </c>
      <c r="B39" s="26">
        <v>14005</v>
      </c>
      <c r="C39" s="25" t="s">
        <v>163</v>
      </c>
      <c r="D39" s="27" t="s">
        <v>227</v>
      </c>
      <c r="E39" s="32">
        <v>44182</v>
      </c>
      <c r="F39" s="22" t="s">
        <v>219</v>
      </c>
      <c r="G39" s="34">
        <v>176919.94</v>
      </c>
      <c r="H39" s="34">
        <f t="shared" ref="H39:H40" si="7">G39</f>
        <v>176919.94</v>
      </c>
      <c r="I39" s="34"/>
    </row>
    <row r="40" spans="1:9" s="3" customFormat="1" ht="15" customHeight="1" x14ac:dyDescent="0.2">
      <c r="A40" s="25" t="s">
        <v>222</v>
      </c>
      <c r="B40" s="31">
        <v>14005</v>
      </c>
      <c r="C40" s="25" t="s">
        <v>221</v>
      </c>
      <c r="D40" s="27" t="s">
        <v>227</v>
      </c>
      <c r="E40" s="32">
        <v>44564</v>
      </c>
      <c r="F40" s="22" t="s">
        <v>175</v>
      </c>
      <c r="G40" s="34">
        <v>230419.09</v>
      </c>
      <c r="H40" s="34">
        <f t="shared" si="7"/>
        <v>230419.09</v>
      </c>
      <c r="I40" s="34"/>
    </row>
    <row r="41" spans="1:9" s="3" customFormat="1" ht="15" customHeight="1" x14ac:dyDescent="0.2">
      <c r="A41" s="25" t="s">
        <v>194</v>
      </c>
      <c r="B41" s="26">
        <v>36002</v>
      </c>
      <c r="C41" s="25" t="s">
        <v>213</v>
      </c>
      <c r="D41" s="27" t="s">
        <v>227</v>
      </c>
      <c r="E41" s="28"/>
      <c r="F41" s="29" t="s">
        <v>248</v>
      </c>
      <c r="G41" s="34">
        <v>91516.71</v>
      </c>
      <c r="H41" s="34"/>
      <c r="I41" s="34">
        <f t="shared" ref="I41:I43" si="8">G41</f>
        <v>91516.71</v>
      </c>
    </row>
    <row r="42" spans="1:9" s="3" customFormat="1" ht="15" customHeight="1" x14ac:dyDescent="0.2">
      <c r="A42" s="25" t="s">
        <v>194</v>
      </c>
      <c r="B42" s="26">
        <v>36002</v>
      </c>
      <c r="C42" s="25" t="s">
        <v>172</v>
      </c>
      <c r="D42" s="27" t="s">
        <v>227</v>
      </c>
      <c r="E42" s="28"/>
      <c r="F42" s="29" t="s">
        <v>248</v>
      </c>
      <c r="G42" s="34">
        <v>66911.31</v>
      </c>
      <c r="H42" s="34"/>
      <c r="I42" s="34">
        <f t="shared" si="8"/>
        <v>66911.31</v>
      </c>
    </row>
    <row r="43" spans="1:9" s="23" customFormat="1" ht="15" customHeight="1" x14ac:dyDescent="0.2">
      <c r="A43" s="25" t="s">
        <v>195</v>
      </c>
      <c r="B43" s="26">
        <v>1003</v>
      </c>
      <c r="C43" s="25" t="s">
        <v>172</v>
      </c>
      <c r="D43" s="27" t="s">
        <v>227</v>
      </c>
      <c r="E43" s="28"/>
      <c r="F43" s="29" t="s">
        <v>248</v>
      </c>
      <c r="G43" s="34">
        <v>136300.82</v>
      </c>
      <c r="H43" s="34"/>
      <c r="I43" s="34">
        <f t="shared" si="8"/>
        <v>136300.82</v>
      </c>
    </row>
    <row r="44" spans="1:9" s="3" customFormat="1" ht="15" customHeight="1" x14ac:dyDescent="0.2">
      <c r="A44" s="25" t="s">
        <v>196</v>
      </c>
      <c r="B44" s="26">
        <v>1003</v>
      </c>
      <c r="C44" s="25" t="s">
        <v>197</v>
      </c>
      <c r="D44" s="27" t="s">
        <v>227</v>
      </c>
      <c r="E44" s="28">
        <v>43384</v>
      </c>
      <c r="F44" s="22" t="s">
        <v>250</v>
      </c>
      <c r="G44" s="34">
        <v>33762.57</v>
      </c>
      <c r="H44" s="34">
        <f>G44*0.6</f>
        <v>20257.541999999998</v>
      </c>
      <c r="I44" s="34">
        <f>G44-H44</f>
        <v>13505.028000000002</v>
      </c>
    </row>
    <row r="45" spans="1:9" s="1" customFormat="1" ht="15" customHeight="1" x14ac:dyDescent="0.2">
      <c r="A45" s="25" t="s">
        <v>236</v>
      </c>
      <c r="B45" s="31">
        <v>2006</v>
      </c>
      <c r="C45" s="25" t="s">
        <v>232</v>
      </c>
      <c r="D45" s="27" t="s">
        <v>227</v>
      </c>
      <c r="E45" s="28">
        <v>45200</v>
      </c>
      <c r="F45" s="30" t="s">
        <v>249</v>
      </c>
      <c r="G45" s="34">
        <v>33304.629999999997</v>
      </c>
      <c r="H45" s="34">
        <f>G45</f>
        <v>33304.629999999997</v>
      </c>
      <c r="I45" s="34"/>
    </row>
    <row r="46" spans="1:9" x14ac:dyDescent="0.25">
      <c r="G46" s="35">
        <f>SUM(G5:G45)</f>
        <v>6248753.6700000009</v>
      </c>
      <c r="H46" s="35">
        <f t="shared" ref="H46:I46" si="9">SUM(H5:H45)</f>
        <v>4200556.682</v>
      </c>
      <c r="I46" s="35">
        <f t="shared" si="9"/>
        <v>2048196.9879999997</v>
      </c>
    </row>
    <row r="47" spans="1:9" s="1" customFormat="1" ht="6" customHeight="1" x14ac:dyDescent="0.2">
      <c r="A47" s="6"/>
    </row>
    <row r="48" spans="1:9" s="1" customFormat="1" ht="12.75" x14ac:dyDescent="0.2">
      <c r="A48" s="1" t="s">
        <v>198</v>
      </c>
      <c r="G48" s="4"/>
    </row>
    <row r="49" spans="1:8" s="1" customFormat="1" ht="12.75" x14ac:dyDescent="0.2">
      <c r="A49" s="1" t="s">
        <v>199</v>
      </c>
    </row>
    <row r="50" spans="1:8" s="1" customFormat="1" ht="12.75" x14ac:dyDescent="0.2">
      <c r="A50" s="1" t="s">
        <v>200</v>
      </c>
    </row>
    <row r="51" spans="1:8" s="1" customFormat="1" ht="12.75" x14ac:dyDescent="0.2">
      <c r="A51" s="1" t="s">
        <v>214</v>
      </c>
    </row>
    <row r="52" spans="1:8" s="1" customFormat="1" ht="12.75" x14ac:dyDescent="0.2">
      <c r="A52" s="1" t="s">
        <v>223</v>
      </c>
    </row>
    <row r="53" spans="1:8" s="1" customFormat="1" ht="12.75" x14ac:dyDescent="0.2">
      <c r="A53" s="1" t="s">
        <v>237</v>
      </c>
    </row>
    <row r="54" spans="1:8" s="1" customFormat="1" ht="12.75" x14ac:dyDescent="0.2">
      <c r="A54" s="1" t="s">
        <v>201</v>
      </c>
    </row>
    <row r="55" spans="1:8" x14ac:dyDescent="0.25">
      <c r="A55" s="1" t="s">
        <v>238</v>
      </c>
      <c r="H55" s="1"/>
    </row>
    <row r="56" spans="1:8" x14ac:dyDescent="0.25">
      <c r="H56" s="1"/>
    </row>
    <row r="57" spans="1:8" x14ac:dyDescent="0.25">
      <c r="H57" s="1"/>
    </row>
    <row r="58" spans="1:8" x14ac:dyDescent="0.25">
      <c r="H58" s="1"/>
    </row>
    <row r="59" spans="1:8" x14ac:dyDescent="0.25">
      <c r="H59" s="1"/>
    </row>
    <row r="60" spans="1:8" x14ac:dyDescent="0.25">
      <c r="H60" s="1"/>
    </row>
    <row r="61" spans="1:8" x14ac:dyDescent="0.25">
      <c r="H61" s="1"/>
    </row>
    <row r="62" spans="1:8" x14ac:dyDescent="0.25">
      <c r="H62" s="1"/>
    </row>
    <row r="63" spans="1:8" x14ac:dyDescent="0.25">
      <c r="H63" s="1"/>
    </row>
    <row r="64" spans="1:8" x14ac:dyDescent="0.25">
      <c r="H64" s="1"/>
    </row>
    <row r="65" spans="8:8" x14ac:dyDescent="0.25">
      <c r="H65" s="1"/>
    </row>
    <row r="66" spans="8:8" x14ac:dyDescent="0.25">
      <c r="H66" s="1"/>
    </row>
    <row r="67" spans="8:8" x14ac:dyDescent="0.25">
      <c r="H67" s="1"/>
    </row>
    <row r="68" spans="8:8" x14ac:dyDescent="0.25">
      <c r="H68" s="1"/>
    </row>
    <row r="69" spans="8:8" x14ac:dyDescent="0.25">
      <c r="H69" s="1"/>
    </row>
    <row r="70" spans="8:8" x14ac:dyDescent="0.25">
      <c r="H70" s="1"/>
    </row>
    <row r="71" spans="8:8" x14ac:dyDescent="0.25">
      <c r="H71" s="1"/>
    </row>
    <row r="72" spans="8:8" x14ac:dyDescent="0.25">
      <c r="H72" s="1"/>
    </row>
    <row r="73" spans="8:8" x14ac:dyDescent="0.25">
      <c r="H73" s="1"/>
    </row>
    <row r="74" spans="8:8" x14ac:dyDescent="0.25">
      <c r="H74" s="1"/>
    </row>
    <row r="75" spans="8:8" x14ac:dyDescent="0.25">
      <c r="H75" s="1"/>
    </row>
    <row r="76" spans="8:8" x14ac:dyDescent="0.25">
      <c r="H76" s="1"/>
    </row>
    <row r="77" spans="8:8" x14ac:dyDescent="0.25">
      <c r="H77" s="1"/>
    </row>
    <row r="78" spans="8:8" x14ac:dyDescent="0.25">
      <c r="H78" s="1"/>
    </row>
    <row r="79" spans="8:8" x14ac:dyDescent="0.25">
      <c r="H79" s="1"/>
    </row>
    <row r="80" spans="8:8" x14ac:dyDescent="0.25">
      <c r="H80" s="1"/>
    </row>
    <row r="81" spans="8:8" x14ac:dyDescent="0.25">
      <c r="H81" s="1"/>
    </row>
    <row r="82" spans="8:8" x14ac:dyDescent="0.25">
      <c r="H82" s="1"/>
    </row>
    <row r="83" spans="8:8" x14ac:dyDescent="0.25">
      <c r="H83" s="1"/>
    </row>
    <row r="84" spans="8:8" x14ac:dyDescent="0.25">
      <c r="H84" s="1"/>
    </row>
    <row r="85" spans="8:8" x14ac:dyDescent="0.25">
      <c r="H85" s="1"/>
    </row>
    <row r="86" spans="8:8" x14ac:dyDescent="0.25">
      <c r="H86" s="1"/>
    </row>
    <row r="87" spans="8:8" x14ac:dyDescent="0.25">
      <c r="H87" s="1"/>
    </row>
    <row r="88" spans="8:8" x14ac:dyDescent="0.25">
      <c r="H88" s="1"/>
    </row>
    <row r="89" spans="8:8" x14ac:dyDescent="0.25">
      <c r="H89" s="1"/>
    </row>
    <row r="90" spans="8:8" x14ac:dyDescent="0.25">
      <c r="H90" s="1"/>
    </row>
    <row r="91" spans="8:8" x14ac:dyDescent="0.25">
      <c r="H91" s="1"/>
    </row>
    <row r="92" spans="8:8" x14ac:dyDescent="0.25">
      <c r="H92" s="1"/>
    </row>
    <row r="93" spans="8:8" x14ac:dyDescent="0.25">
      <c r="H93" s="1"/>
    </row>
    <row r="94" spans="8:8" x14ac:dyDescent="0.25">
      <c r="H94" s="1"/>
    </row>
    <row r="95" spans="8:8" x14ac:dyDescent="0.25">
      <c r="H95" s="1"/>
    </row>
    <row r="96" spans="8:8" x14ac:dyDescent="0.25">
      <c r="H96" s="1"/>
    </row>
    <row r="97" spans="8:8" x14ac:dyDescent="0.25">
      <c r="H97" s="1"/>
    </row>
    <row r="98" spans="8:8" x14ac:dyDescent="0.25">
      <c r="H98" s="1"/>
    </row>
    <row r="99" spans="8:8" x14ac:dyDescent="0.25">
      <c r="H99" s="1"/>
    </row>
    <row r="100" spans="8:8" x14ac:dyDescent="0.25">
      <c r="H100" s="1"/>
    </row>
    <row r="101" spans="8:8" x14ac:dyDescent="0.25">
      <c r="H101" s="1"/>
    </row>
    <row r="102" spans="8:8" x14ac:dyDescent="0.25">
      <c r="H102" s="1"/>
    </row>
    <row r="103" spans="8:8" x14ac:dyDescent="0.25">
      <c r="H103" s="1"/>
    </row>
    <row r="104" spans="8:8" x14ac:dyDescent="0.25">
      <c r="H104" s="1"/>
    </row>
    <row r="105" spans="8:8" x14ac:dyDescent="0.25">
      <c r="H105" s="1"/>
    </row>
    <row r="106" spans="8:8" x14ac:dyDescent="0.25">
      <c r="H106" s="1"/>
    </row>
    <row r="107" spans="8:8" x14ac:dyDescent="0.25">
      <c r="H107" s="1"/>
    </row>
    <row r="108" spans="8:8" x14ac:dyDescent="0.25">
      <c r="H108" s="1"/>
    </row>
    <row r="109" spans="8:8" x14ac:dyDescent="0.25">
      <c r="H109" s="1"/>
    </row>
    <row r="110" spans="8:8" x14ac:dyDescent="0.25">
      <c r="H110" s="1"/>
    </row>
    <row r="111" spans="8:8" x14ac:dyDescent="0.25">
      <c r="H111" s="1"/>
    </row>
    <row r="112" spans="8:8" x14ac:dyDescent="0.25">
      <c r="H112" s="1"/>
    </row>
    <row r="113" spans="8:8" x14ac:dyDescent="0.25">
      <c r="H113" s="1"/>
    </row>
    <row r="114" spans="8:8" x14ac:dyDescent="0.25">
      <c r="H114" s="1"/>
    </row>
    <row r="115" spans="8:8" x14ac:dyDescent="0.25">
      <c r="H115" s="1"/>
    </row>
    <row r="116" spans="8:8" x14ac:dyDescent="0.25">
      <c r="H116" s="1"/>
    </row>
    <row r="117" spans="8:8" x14ac:dyDescent="0.25">
      <c r="H117" s="1"/>
    </row>
    <row r="118" spans="8:8" x14ac:dyDescent="0.25">
      <c r="H118" s="1"/>
    </row>
    <row r="119" spans="8:8" x14ac:dyDescent="0.25">
      <c r="H119" s="1"/>
    </row>
    <row r="120" spans="8:8" x14ac:dyDescent="0.25">
      <c r="H120" s="1"/>
    </row>
    <row r="121" spans="8:8" x14ac:dyDescent="0.25">
      <c r="H121" s="1"/>
    </row>
    <row r="122" spans="8:8" x14ac:dyDescent="0.25">
      <c r="H122" s="1"/>
    </row>
    <row r="123" spans="8:8" x14ac:dyDescent="0.25">
      <c r="H123" s="1"/>
    </row>
    <row r="124" spans="8:8" x14ac:dyDescent="0.25">
      <c r="H124" s="1"/>
    </row>
    <row r="125" spans="8:8" x14ac:dyDescent="0.25">
      <c r="H125" s="1"/>
    </row>
    <row r="126" spans="8:8" x14ac:dyDescent="0.25">
      <c r="H126" s="1"/>
    </row>
    <row r="127" spans="8:8" x14ac:dyDescent="0.25">
      <c r="H127" s="1"/>
    </row>
    <row r="128" spans="8:8" x14ac:dyDescent="0.25">
      <c r="H128" s="1"/>
    </row>
    <row r="129" spans="8:8" x14ac:dyDescent="0.25">
      <c r="H129" s="1"/>
    </row>
    <row r="130" spans="8:8" x14ac:dyDescent="0.25">
      <c r="H130" s="1"/>
    </row>
    <row r="131" spans="8:8" x14ac:dyDescent="0.25">
      <c r="H131" s="1"/>
    </row>
    <row r="132" spans="8:8" x14ac:dyDescent="0.25">
      <c r="H132" s="1"/>
    </row>
    <row r="133" spans="8:8" x14ac:dyDescent="0.25">
      <c r="H133" s="1"/>
    </row>
    <row r="134" spans="8:8" x14ac:dyDescent="0.25">
      <c r="H134" s="1"/>
    </row>
  </sheetData>
  <pageMargins left="0.2" right="0.17" top="0.4" bottom="0.4" header="0.17" footer="0.17"/>
  <pageSetup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Other Revenue Local Effort FY27</vt:lpstr>
      <vt:lpstr>Renewable Facility Tax Revenue</vt:lpstr>
      <vt:lpstr>'Other Revenue Local Effort FY27'!Print_Area</vt:lpstr>
      <vt:lpstr>'Renewable Facility Tax Revenue'!Print_Area</vt:lpstr>
      <vt:lpstr>'Other Revenue Local Effort FY27'!Print_Titles</vt:lpstr>
      <vt:lpstr>'Renewable Facility Tax Revenue'!Print_Titles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Other Revenue Local Effort for FY2027</dc:title>
  <dc:creator>Leiferman, Bobbi</dc:creator>
  <cp:lastModifiedBy>Odean-Carlin, Kodi</cp:lastModifiedBy>
  <cp:lastPrinted>2024-11-01T22:15:10Z</cp:lastPrinted>
  <dcterms:created xsi:type="dcterms:W3CDTF">2021-10-27T16:47:39Z</dcterms:created>
  <dcterms:modified xsi:type="dcterms:W3CDTF">2026-02-12T15:11:40Z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2025-05-13T19:06:02Z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0aa49227-16ec-445e-97a9-e6c91b03a952</vt:lpwstr>
  </property>
  <property fmtid="{D5CDD505-2E9C-101B-9397-08002B2CF9AE}" pid="8" name="MSIP_Label_ec3b1a8e-41ed-4bc7-92d1-0305fbefd661_ContentBits">
    <vt:lpwstr>0</vt:lpwstr>
  </property>
</Properties>
</file>