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RC16967\Downloads\"/>
    </mc:Choice>
  </mc:AlternateContent>
  <xr:revisionPtr revIDLastSave="0" documentId="13_ncr:1_{1DBF908E-9B37-4DD0-BC9D-E54C45C3E52F}" xr6:coauthVersionLast="47" xr6:coauthVersionMax="47" xr10:uidLastSave="{00000000-0000-0000-0000-000000000000}"/>
  <bookViews>
    <workbookView xWindow="1515" yWindow="1515" windowWidth="26115" windowHeight="12495" xr2:uid="{00000000-000D-0000-FFFF-FFFF00000000}"/>
  </bookViews>
  <sheets>
    <sheet name="General Fund" sheetId="1" r:id="rId1"/>
  </sheets>
  <definedNames>
    <definedName name="_xlnm.Print_Area" localSheetId="0">'General Fund'!$A$1:$N$22</definedName>
    <definedName name="_xlnm.Print_Titles" localSheetId="0">'General Fund'!$2:$2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2" i="1" l="1"/>
  <c r="N12" i="1"/>
  <c r="L12" i="1"/>
  <c r="L18" i="1" s="1"/>
  <c r="K12" i="1"/>
  <c r="K18" i="1" s="1"/>
  <c r="J12" i="1"/>
  <c r="J18" i="1" s="1"/>
  <c r="I12" i="1"/>
  <c r="G12" i="1" l="1"/>
  <c r="F12" i="1"/>
  <c r="D12" i="1"/>
  <c r="H12" i="1" l="1"/>
  <c r="E10" i="1" l="1"/>
  <c r="E12" i="1" s="1"/>
</calcChain>
</file>

<file path=xl/sharedStrings.xml><?xml version="1.0" encoding="utf-8"?>
<sst xmlns="http://schemas.openxmlformats.org/spreadsheetml/2006/main" count="77" uniqueCount="69">
  <si>
    <t>Classification of Property</t>
  </si>
  <si>
    <t>General State Aid Formula</t>
  </si>
  <si>
    <t>Agricultural</t>
  </si>
  <si>
    <t>Owner-Occupied</t>
  </si>
  <si>
    <t>Non-Agricultural &amp; Utilities</t>
  </si>
  <si>
    <t>Total % Increase</t>
  </si>
  <si>
    <t xml:space="preserve"> </t>
  </si>
  <si>
    <t>Sept. 24th</t>
  </si>
  <si>
    <t>Sept. 30th</t>
  </si>
  <si>
    <t>Sept. 28th</t>
  </si>
  <si>
    <t>Sept. 27th</t>
  </si>
  <si>
    <t>Sept. 25th</t>
  </si>
  <si>
    <t>Sept. 26th</t>
  </si>
  <si>
    <t>2014 Payable in 2015</t>
  </si>
  <si>
    <t>Fall 2014</t>
  </si>
  <si>
    <t>2015 Payable in 2016</t>
  </si>
  <si>
    <t>Fall 2015</t>
  </si>
  <si>
    <t>Fall 2016</t>
  </si>
  <si>
    <t>NEW funding formula implemented</t>
  </si>
  <si>
    <t>Description</t>
  </si>
  <si>
    <t>FY2015 per student</t>
  </si>
  <si>
    <t>FY2016 per student</t>
  </si>
  <si>
    <t xml:space="preserve">                  </t>
  </si>
  <si>
    <t>Fall 2017</t>
  </si>
  <si>
    <t>Sept. 29th</t>
  </si>
  <si>
    <t>Overhead Rate</t>
  </si>
  <si>
    <t>Per Student Equivalent</t>
  </si>
  <si>
    <t>Fall 2018</t>
  </si>
  <si>
    <t>Fall 2019</t>
  </si>
  <si>
    <t>Fall 2020</t>
  </si>
  <si>
    <t>Fall 2021</t>
  </si>
  <si>
    <t>State Aid Fall Enrollment (SAFE) Statewide Student Count</t>
  </si>
  <si>
    <t>FY2021 Add-On to State Aid</t>
  </si>
  <si>
    <t>History of General Fund Levies &amp; Allocations</t>
  </si>
  <si>
    <t>Date of Student Count 
(last Friday of September)</t>
  </si>
  <si>
    <t>Teacher Compensation 
(Target Teacher Salary x 29%)</t>
  </si>
  <si>
    <t>Workforce Education 
(May 2016)</t>
  </si>
  <si>
    <t>Fall 2022</t>
  </si>
  <si>
    <t>FY2018
 Target Teacher Salary</t>
  </si>
  <si>
    <t>FY2019
 Target Teacher Salary</t>
  </si>
  <si>
    <t>FY2020
 Target Teacher Salary</t>
  </si>
  <si>
    <t>FY2022 
Target Teacher Salary</t>
  </si>
  <si>
    <t>FY2023
Target Teacher Salary</t>
  </si>
  <si>
    <t>Fall 2023</t>
  </si>
  <si>
    <t>FY2024
Target Teacher Salary</t>
  </si>
  <si>
    <t>2019 
Payable in 
2020</t>
  </si>
  <si>
    <t>2020 
Payable in 
2021</t>
  </si>
  <si>
    <t>2021 
Payable in 
2022</t>
  </si>
  <si>
    <t>2022 
Payable in 
2023</t>
  </si>
  <si>
    <t>2023 
Payable in 
2024</t>
  </si>
  <si>
    <t>Student Funding Count</t>
  </si>
  <si>
    <t>2016 
Payable in 
2017</t>
  </si>
  <si>
    <t>2017 
Payable in 
2018</t>
  </si>
  <si>
    <t>2018 
Payable in 
2019</t>
  </si>
  <si>
    <t>FY2021 
Target 
Teacher 
Salary</t>
  </si>
  <si>
    <t>FY2017 
Target 
Teacher 
Salary</t>
  </si>
  <si>
    <t>Est. $11M</t>
  </si>
  <si>
    <t>2024 
Payable in 
2025</t>
  </si>
  <si>
    <t>FY2025
Target Teacher Salary</t>
  </si>
  <si>
    <t>Fall 2024</t>
  </si>
  <si>
    <t>2025
Payable in 
2026</t>
  </si>
  <si>
    <t>Fall 2025</t>
  </si>
  <si>
    <t>FY2026
Target Teacher Salary</t>
  </si>
  <si>
    <t>Index Factor %</t>
  </si>
  <si>
    <t>2026
Payable in 
2027</t>
  </si>
  <si>
    <t>Fall 2026</t>
  </si>
  <si>
    <t>FY2027
Target Teacher Salary</t>
  </si>
  <si>
    <t>FY2019 One Time Allocation (Appx. $40 per student)</t>
  </si>
  <si>
    <t>as of 3/24/2026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</si>
</sst>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7" formatCode="&quot;$&quot;#,##0.00_);\(&quot;$&quot;#,##0.00\)"/>
    <numFmt numFmtId="164" formatCode="#,##0.000_);\(#,##0.000\)"/>
    <numFmt numFmtId="165" formatCode="&quot;$&quot;#,##0.000_);\(&quot;$&quot;#,##0.000\)"/>
    <numFmt numFmtId="166" formatCode="0.0%"/>
  </numFmts>
  <fonts count="12" x14ac:knownFonts="1">
    <font>
      <sz val="10"/>
      <name val="Comic Sans MS"/>
    </font>
    <font>
      <sz val="8"/>
      <name val="Comic Sans MS"/>
      <family val="4"/>
    </font>
    <font>
      <b/>
      <sz val="18"/>
      <color rgb="FF002060"/>
      <name val="Calibri"/>
      <family val="2"/>
    </font>
    <font>
      <sz val="9"/>
      <color rgb="FF002060"/>
      <name val="Calibri"/>
      <family val="2"/>
    </font>
    <font>
      <sz val="14"/>
      <color rgb="FF002060"/>
      <name val="Calibri"/>
      <family val="2"/>
    </font>
    <font>
      <sz val="12"/>
      <color rgb="FF002060"/>
      <name val="Calibri"/>
      <family val="2"/>
    </font>
    <font>
      <b/>
      <sz val="9"/>
      <color rgb="FF002060"/>
      <name val="Calibri"/>
      <family val="2"/>
    </font>
    <font>
      <sz val="11"/>
      <color rgb="FF002060"/>
      <name val="Calibri"/>
      <family val="2"/>
    </font>
    <font>
      <sz val="10"/>
      <color rgb="FF002060"/>
      <name val="Calibri"/>
      <family val="2"/>
    </font>
    <font>
      <b/>
      <sz val="16"/>
      <color rgb="FF002060"/>
      <name val="Calibri"/>
      <family val="2"/>
    </font>
    <font>
      <b/>
      <sz val="12"/>
      <color theme="0"/>
      <name val="Calibri"/>
      <family val="2"/>
    </font>
    <font>
      <b/>
      <sz val="12"/>
      <color theme="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532A45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Border="1" applyAlignment="1"/>
    <xf numFmtId="0" fontId="3" fillId="0" borderId="0" xfId="0" applyFont="1" applyFill="1"/>
    <xf numFmtId="0" fontId="3" fillId="0" borderId="0" xfId="0" applyFont="1"/>
    <xf numFmtId="0" fontId="2" fillId="0" borderId="0" xfId="0" applyFont="1" applyBorder="1" applyAlignment="1">
      <alignment horizontal="left"/>
    </xf>
    <xf numFmtId="0" fontId="4" fillId="0" borderId="0" xfId="0" applyFont="1"/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6" fillId="0" borderId="3" xfId="0" applyFont="1" applyFill="1" applyBorder="1" applyAlignment="1">
      <alignment horizontal="center" wrapText="1"/>
    </xf>
    <xf numFmtId="164" fontId="5" fillId="0" borderId="4" xfId="0" applyNumberFormat="1" applyFont="1" applyFill="1" applyBorder="1"/>
    <xf numFmtId="164" fontId="7" fillId="0" borderId="1" xfId="0" applyNumberFormat="1" applyFont="1" applyFill="1" applyBorder="1" applyAlignment="1">
      <alignment horizontal="center"/>
    </xf>
    <xf numFmtId="7" fontId="5" fillId="0" borderId="4" xfId="0" applyNumberFormat="1" applyFont="1" applyFill="1" applyBorder="1"/>
    <xf numFmtId="0" fontId="3" fillId="0" borderId="0" xfId="0" applyFont="1" applyBorder="1"/>
    <xf numFmtId="0" fontId="8" fillId="0" borderId="0" xfId="0" applyFont="1" applyAlignment="1">
      <alignment wrapText="1"/>
    </xf>
    <xf numFmtId="0" fontId="8" fillId="0" borderId="0" xfId="0" applyFont="1" applyFill="1" applyBorder="1"/>
    <xf numFmtId="164" fontId="3" fillId="0" borderId="0" xfId="0" applyNumberFormat="1" applyFont="1"/>
    <xf numFmtId="0" fontId="3" fillId="0" borderId="0" xfId="0" applyFont="1" applyAlignment="1">
      <alignment wrapText="1"/>
    </xf>
    <xf numFmtId="0" fontId="5" fillId="0" borderId="4" xfId="0" applyFont="1" applyBorder="1" applyAlignment="1">
      <alignment wrapText="1"/>
    </xf>
    <xf numFmtId="0" fontId="3" fillId="0" borderId="0" xfId="0" applyFont="1" applyAlignment="1">
      <alignment horizontal="left"/>
    </xf>
    <xf numFmtId="0" fontId="6" fillId="2" borderId="3" xfId="0" applyFont="1" applyFill="1" applyBorder="1" applyAlignment="1">
      <alignment horizontal="center" vertical="center" wrapText="1"/>
    </xf>
    <xf numFmtId="0" fontId="9" fillId="0" borderId="0" xfId="0" applyFont="1" applyBorder="1" applyAlignment="1"/>
    <xf numFmtId="0" fontId="10" fillId="3" borderId="2" xfId="0" applyFont="1" applyFill="1" applyBorder="1" applyAlignment="1">
      <alignment horizontal="center" wrapText="1"/>
    </xf>
    <xf numFmtId="7" fontId="11" fillId="3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wrapText="1"/>
    </xf>
    <xf numFmtId="7" fontId="7" fillId="0" borderId="1" xfId="0" applyNumberFormat="1" applyFont="1" applyFill="1" applyBorder="1"/>
    <xf numFmtId="165" fontId="7" fillId="0" borderId="1" xfId="0" applyNumberFormat="1" applyFont="1" applyFill="1" applyBorder="1"/>
    <xf numFmtId="165" fontId="7" fillId="4" borderId="1" xfId="0" applyNumberFormat="1" applyFont="1" applyFill="1" applyBorder="1"/>
    <xf numFmtId="0" fontId="7" fillId="0" borderId="0" xfId="0" applyFont="1"/>
    <xf numFmtId="165" fontId="7" fillId="0" borderId="1" xfId="0" applyNumberFormat="1" applyFont="1" applyFill="1" applyBorder="1" applyAlignment="1">
      <alignment horizontal="center"/>
    </xf>
    <xf numFmtId="165" fontId="7" fillId="4" borderId="1" xfId="0" applyNumberFormat="1" applyFont="1" applyFill="1" applyBorder="1" applyAlignment="1">
      <alignment horizontal="center"/>
    </xf>
    <xf numFmtId="5" fontId="7" fillId="0" borderId="1" xfId="0" applyNumberFormat="1" applyFont="1" applyFill="1" applyBorder="1"/>
    <xf numFmtId="7" fontId="7" fillId="4" borderId="1" xfId="0" applyNumberFormat="1" applyFont="1" applyFill="1" applyBorder="1"/>
    <xf numFmtId="10" fontId="7" fillId="0" borderId="1" xfId="0" applyNumberFormat="1" applyFont="1" applyFill="1" applyBorder="1"/>
    <xf numFmtId="10" fontId="7" fillId="4" borderId="1" xfId="0" applyNumberFormat="1" applyFont="1" applyFill="1" applyBorder="1"/>
    <xf numFmtId="164" fontId="7" fillId="0" borderId="4" xfId="0" applyNumberFormat="1" applyFont="1" applyFill="1" applyBorder="1"/>
    <xf numFmtId="10" fontId="7" fillId="0" borderId="1" xfId="0" applyNumberFormat="1" applyFont="1" applyFill="1" applyBorder="1" applyAlignment="1">
      <alignment horizontal="right"/>
    </xf>
    <xf numFmtId="10" fontId="7" fillId="4" borderId="1" xfId="0" applyNumberFormat="1" applyFont="1" applyFill="1" applyBorder="1" applyAlignment="1">
      <alignment horizontal="right"/>
    </xf>
    <xf numFmtId="164" fontId="7" fillId="0" borderId="1" xfId="0" applyNumberFormat="1" applyFont="1" applyFill="1" applyBorder="1"/>
    <xf numFmtId="7" fontId="7" fillId="0" borderId="1" xfId="0" applyNumberFormat="1" applyFont="1" applyFill="1" applyBorder="1" applyAlignment="1">
      <alignment horizontal="right"/>
    </xf>
    <xf numFmtId="164" fontId="7" fillId="0" borderId="1" xfId="0" applyNumberFormat="1" applyFont="1" applyFill="1" applyBorder="1" applyAlignment="1">
      <alignment horizontal="right"/>
    </xf>
    <xf numFmtId="166" fontId="7" fillId="0" borderId="1" xfId="0" applyNumberFormat="1" applyFont="1" applyFill="1" applyBorder="1" applyAlignment="1">
      <alignment horizontal="right"/>
    </xf>
    <xf numFmtId="166" fontId="7" fillId="4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/>
    <xf numFmtId="39" fontId="7" fillId="0" borderId="1" xfId="0" applyNumberFormat="1" applyFont="1" applyFill="1" applyBorder="1"/>
    <xf numFmtId="0" fontId="7" fillId="0" borderId="1" xfId="0" applyFont="1" applyFill="1" applyBorder="1" applyAlignment="1">
      <alignment wrapText="1"/>
    </xf>
    <xf numFmtId="4" fontId="7" fillId="0" borderId="1" xfId="0" applyNumberFormat="1" applyFont="1" applyFill="1" applyBorder="1" applyAlignment="1">
      <alignment horizontal="center"/>
    </xf>
    <xf numFmtId="4" fontId="7" fillId="4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802629"/>
      <color rgb="FF532A45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1295400</xdr:colOff>
      <xdr:row>15</xdr:row>
      <xdr:rowOff>9525</xdr:rowOff>
    </xdr:from>
    <xdr:to>
      <xdr:col>1</xdr:col>
      <xdr:colOff>714375</xdr:colOff>
      <xdr:row>16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95400" y="4819650"/>
          <a:ext cx="1428750" cy="3714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accent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800"/>
            <a:t>Workforce Education-</a:t>
          </a:r>
          <a:r>
            <a:rPr lang="en-US" sz="900" baseline="0"/>
            <a:t>appox.</a:t>
          </a:r>
          <a:r>
            <a:rPr lang="en-US" sz="800" baseline="0"/>
            <a:t> </a:t>
          </a:r>
          <a:r>
            <a:rPr lang="en-US" sz="800"/>
            <a:t>$0.89</a:t>
          </a:r>
          <a:r>
            <a:rPr lang="en-US" sz="800" baseline="0"/>
            <a:t> per stud</a:t>
          </a:r>
          <a:r>
            <a:rPr lang="en-US" sz="900" baseline="0"/>
            <a:t>e</a:t>
          </a:r>
          <a:r>
            <a:rPr lang="en-US" sz="800" baseline="0"/>
            <a:t>nt (Fall 2015)</a:t>
          </a:r>
          <a:endParaRPr lang="en-US" sz="800"/>
        </a:p>
      </xdr:txBody>
    </xdr:sp>
    <xdr:clientData/>
  </xdr:twoCellAnchor>
  <xdr:twoCellAnchor>
    <xdr:from>
      <xdr:col>1</xdr:col>
      <xdr:colOff>704850</xdr:colOff>
      <xdr:row>15</xdr:row>
      <xdr:rowOff>190499</xdr:rowOff>
    </xdr:from>
    <xdr:to>
      <xdr:col>2</xdr:col>
      <xdr:colOff>0</xdr:colOff>
      <xdr:row>15</xdr:row>
      <xdr:rowOff>314324</xdr:rowOff>
    </xdr:to>
    <xdr:sp macro="" textlink="">
      <xdr:nvSpPr>
        <xdr:cNvPr id="4" name="Right Arrow 3" descr="Right Arrow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714625" y="5000624"/>
          <a:ext cx="18097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10</xdr:col>
      <xdr:colOff>206404</xdr:colOff>
      <xdr:row>0</xdr:row>
      <xdr:rowOff>2</xdr:rowOff>
    </xdr:from>
    <xdr:ext cx="2251047" cy="514348"/>
    <xdr:pic>
      <xdr:nvPicPr>
        <xdr:cNvPr id="6" name="Picture 5" descr="South Dakota Department of Education">
          <a:extLst>
            <a:ext uri="{FF2B5EF4-FFF2-40B4-BE49-F238E27FC236}">
              <a16:creationId xmlns:a16="http://schemas.microsoft.com/office/drawing/2014/main" id="{802CACFB-5DA3-4732-9652-B5C26D855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79" y="2"/>
          <a:ext cx="2251047" cy="51434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3"/>
  <sheetViews>
    <sheetView showGridLines="0"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3" sqref="A3"/>
    </sheetView>
  </sheetViews>
  <sheetFormatPr defaultColWidth="9" defaultRowHeight="12" x14ac:dyDescent="0.2"/>
  <cols>
    <col min="1" max="1" width="25.25" style="16" customWidth="1"/>
    <col min="2" max="3" width="11.625" style="2" hidden="1" customWidth="1"/>
    <col min="4" max="4" width="14.375" style="2" hidden="1" customWidth="1"/>
    <col min="5" max="11" width="9.75" style="2" bestFit="1" customWidth="1"/>
    <col min="12" max="14" width="9.75" style="3" bestFit="1" customWidth="1"/>
    <col min="15" max="16384" width="9" style="3"/>
  </cols>
  <sheetData>
    <row r="1" spans="1:14" ht="23.25" x14ac:dyDescent="0.35">
      <c r="A1" s="20" t="s">
        <v>33</v>
      </c>
      <c r="B1" s="1"/>
      <c r="C1" s="1"/>
      <c r="D1" s="1"/>
      <c r="E1" s="1"/>
      <c r="F1" s="1"/>
    </row>
    <row r="2" spans="1:14" ht="12.75" customHeight="1" x14ac:dyDescent="0.2">
      <c r="A2" s="18" t="s">
        <v>68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4" ht="6" customHeight="1" x14ac:dyDescent="0.3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4" s="5" customFormat="1" ht="57" customHeight="1" x14ac:dyDescent="0.3">
      <c r="A4" s="21" t="s">
        <v>0</v>
      </c>
      <c r="B4" s="21" t="s">
        <v>13</v>
      </c>
      <c r="C4" s="21" t="s">
        <v>15</v>
      </c>
      <c r="D4" s="21" t="s">
        <v>51</v>
      </c>
      <c r="E4" s="21" t="s">
        <v>52</v>
      </c>
      <c r="F4" s="21" t="s">
        <v>53</v>
      </c>
      <c r="G4" s="21" t="s">
        <v>45</v>
      </c>
      <c r="H4" s="21" t="s">
        <v>46</v>
      </c>
      <c r="I4" s="21" t="s">
        <v>47</v>
      </c>
      <c r="J4" s="21" t="s">
        <v>48</v>
      </c>
      <c r="K4" s="21" t="s">
        <v>49</v>
      </c>
      <c r="L4" s="21" t="s">
        <v>57</v>
      </c>
      <c r="M4" s="21" t="s">
        <v>60</v>
      </c>
      <c r="N4" s="21" t="s">
        <v>64</v>
      </c>
    </row>
    <row r="5" spans="1:14" s="27" customFormat="1" ht="18" customHeight="1" x14ac:dyDescent="0.25">
      <c r="A5" s="23" t="s">
        <v>2</v>
      </c>
      <c r="B5" s="25">
        <v>1.782</v>
      </c>
      <c r="C5" s="25">
        <v>1.5680000000000001</v>
      </c>
      <c r="D5" s="25">
        <v>1.5680000000000001</v>
      </c>
      <c r="E5" s="25">
        <v>1.5069999999999999</v>
      </c>
      <c r="F5" s="25">
        <v>1.512</v>
      </c>
      <c r="G5" s="25">
        <v>1.4730000000000001</v>
      </c>
      <c r="H5" s="25">
        <v>1.4430000000000001</v>
      </c>
      <c r="I5" s="25">
        <v>1.409</v>
      </c>
      <c r="J5" s="25">
        <v>1.3620000000000001</v>
      </c>
      <c r="K5" s="25">
        <v>1.32</v>
      </c>
      <c r="L5" s="25">
        <v>1.1970000000000001</v>
      </c>
      <c r="M5" s="25">
        <v>1.125</v>
      </c>
      <c r="N5" s="26">
        <v>1.0509999999999999</v>
      </c>
    </row>
    <row r="6" spans="1:14" s="27" customFormat="1" ht="18" customHeight="1" x14ac:dyDescent="0.25">
      <c r="A6" s="23" t="s">
        <v>3</v>
      </c>
      <c r="B6" s="25">
        <v>4.2519999999999998</v>
      </c>
      <c r="C6" s="25">
        <v>4.0750000000000002</v>
      </c>
      <c r="D6" s="25">
        <v>3.6869999999999998</v>
      </c>
      <c r="E6" s="25">
        <v>3.3719999999999999</v>
      </c>
      <c r="F6" s="25">
        <v>3.383</v>
      </c>
      <c r="G6" s="25">
        <v>3.2959999999999998</v>
      </c>
      <c r="H6" s="25">
        <v>3.2290000000000001</v>
      </c>
      <c r="I6" s="25">
        <v>3.153</v>
      </c>
      <c r="J6" s="25">
        <v>3.048</v>
      </c>
      <c r="K6" s="25">
        <v>2.9540000000000002</v>
      </c>
      <c r="L6" s="25">
        <v>2.6789999999999998</v>
      </c>
      <c r="M6" s="25">
        <v>2.5179999999999998</v>
      </c>
      <c r="N6" s="26">
        <v>0.66900000000000004</v>
      </c>
    </row>
    <row r="7" spans="1:14" s="27" customFormat="1" ht="18" customHeight="1" x14ac:dyDescent="0.25">
      <c r="A7" s="23" t="s">
        <v>4</v>
      </c>
      <c r="B7" s="25">
        <v>9.1059999999999999</v>
      </c>
      <c r="C7" s="25">
        <v>8.7270000000000003</v>
      </c>
      <c r="D7" s="25">
        <v>7.63</v>
      </c>
      <c r="E7" s="25">
        <v>6.9779999999999998</v>
      </c>
      <c r="F7" s="25">
        <v>7.0010000000000003</v>
      </c>
      <c r="G7" s="25">
        <v>6.8209999999999997</v>
      </c>
      <c r="H7" s="25">
        <v>6.6820000000000004</v>
      </c>
      <c r="I7" s="25">
        <v>6.5250000000000004</v>
      </c>
      <c r="J7" s="25">
        <v>6.3079999999999998</v>
      </c>
      <c r="K7" s="25">
        <v>6.1130000000000004</v>
      </c>
      <c r="L7" s="25">
        <v>5.5439999999999996</v>
      </c>
      <c r="M7" s="25">
        <v>5.2110000000000003</v>
      </c>
      <c r="N7" s="26">
        <v>4.867</v>
      </c>
    </row>
    <row r="8" spans="1:14" ht="24" x14ac:dyDescent="0.35">
      <c r="A8" s="6" t="s">
        <v>6</v>
      </c>
      <c r="B8" s="7"/>
      <c r="C8" s="7"/>
      <c r="D8" s="19" t="s">
        <v>18</v>
      </c>
      <c r="E8" s="8"/>
      <c r="F8" s="8"/>
      <c r="G8" s="8"/>
      <c r="H8" s="8"/>
      <c r="I8" s="8"/>
      <c r="J8" s="8"/>
      <c r="K8" s="8"/>
    </row>
    <row r="9" spans="1:14" s="5" customFormat="1" ht="63.75" x14ac:dyDescent="0.3">
      <c r="A9" s="21" t="s">
        <v>19</v>
      </c>
      <c r="B9" s="21" t="s">
        <v>20</v>
      </c>
      <c r="C9" s="21" t="s">
        <v>21</v>
      </c>
      <c r="D9" s="21" t="s">
        <v>55</v>
      </c>
      <c r="E9" s="21" t="s">
        <v>38</v>
      </c>
      <c r="F9" s="21" t="s">
        <v>39</v>
      </c>
      <c r="G9" s="21" t="s">
        <v>40</v>
      </c>
      <c r="H9" s="21" t="s">
        <v>54</v>
      </c>
      <c r="I9" s="21" t="s">
        <v>41</v>
      </c>
      <c r="J9" s="21" t="s">
        <v>42</v>
      </c>
      <c r="K9" s="21" t="s">
        <v>44</v>
      </c>
      <c r="L9" s="21" t="s">
        <v>58</v>
      </c>
      <c r="M9" s="21" t="s">
        <v>62</v>
      </c>
      <c r="N9" s="21" t="s">
        <v>66</v>
      </c>
    </row>
    <row r="10" spans="1:14" s="27" customFormat="1" ht="18" customHeight="1" x14ac:dyDescent="0.25">
      <c r="A10" s="23" t="s">
        <v>1</v>
      </c>
      <c r="B10" s="24">
        <v>4781.1400000000003</v>
      </c>
      <c r="C10" s="25">
        <v>4876.76</v>
      </c>
      <c r="D10" s="30">
        <v>48500</v>
      </c>
      <c r="E10" s="24">
        <f>D10*1.003</f>
        <v>48645.499999999993</v>
      </c>
      <c r="F10" s="24">
        <v>49131.96</v>
      </c>
      <c r="G10" s="24">
        <v>50360.258999999998</v>
      </c>
      <c r="H10" s="24">
        <v>51367.47</v>
      </c>
      <c r="I10" s="24">
        <v>52600.29</v>
      </c>
      <c r="J10" s="24">
        <v>55756.31</v>
      </c>
      <c r="K10" s="24">
        <v>59659.25</v>
      </c>
      <c r="L10" s="24">
        <v>62045.62</v>
      </c>
      <c r="M10" s="24">
        <v>62821.19</v>
      </c>
      <c r="N10" s="31">
        <v>63700.69</v>
      </c>
    </row>
    <row r="11" spans="1:14" s="27" customFormat="1" ht="18" customHeight="1" x14ac:dyDescent="0.25">
      <c r="A11" s="23" t="s">
        <v>25</v>
      </c>
      <c r="B11" s="24"/>
      <c r="C11" s="25"/>
      <c r="D11" s="32">
        <v>0.31</v>
      </c>
      <c r="E11" s="32">
        <v>0.31040000000000001</v>
      </c>
      <c r="F11" s="32">
        <v>0.31669999999999998</v>
      </c>
      <c r="G11" s="32">
        <v>0.3306</v>
      </c>
      <c r="H11" s="32">
        <v>0.3493</v>
      </c>
      <c r="I11" s="32">
        <v>0.373</v>
      </c>
      <c r="J11" s="32">
        <v>0.38779999999999998</v>
      </c>
      <c r="K11" s="32">
        <v>0.38779999999999998</v>
      </c>
      <c r="L11" s="32">
        <v>0.38779999999999998</v>
      </c>
      <c r="M11" s="32">
        <v>0.38779999999999998</v>
      </c>
      <c r="N11" s="33">
        <v>0.38800000000000001</v>
      </c>
    </row>
    <row r="12" spans="1:14" s="27" customFormat="1" ht="33" customHeight="1" x14ac:dyDescent="0.25">
      <c r="A12" s="23" t="s">
        <v>35</v>
      </c>
      <c r="B12" s="34"/>
      <c r="C12" s="34"/>
      <c r="D12" s="24">
        <f t="shared" ref="D12:I12" si="0">D10*1.29</f>
        <v>62565</v>
      </c>
      <c r="E12" s="24">
        <f t="shared" si="0"/>
        <v>62752.694999999992</v>
      </c>
      <c r="F12" s="24">
        <f t="shared" si="0"/>
        <v>63380.2284</v>
      </c>
      <c r="G12" s="24">
        <f t="shared" si="0"/>
        <v>64964.734109999998</v>
      </c>
      <c r="H12" s="24">
        <f t="shared" si="0"/>
        <v>66264.036300000007</v>
      </c>
      <c r="I12" s="24">
        <f t="shared" si="0"/>
        <v>67854.374100000001</v>
      </c>
      <c r="J12" s="24">
        <f t="shared" ref="J12:K12" si="1">J10*1.29</f>
        <v>71925.639899999995</v>
      </c>
      <c r="K12" s="24">
        <f t="shared" si="1"/>
        <v>76960.432499999995</v>
      </c>
      <c r="L12" s="24">
        <f t="shared" ref="L12:N12" si="2">L10*1.29</f>
        <v>80038.849800000011</v>
      </c>
      <c r="M12" s="24">
        <f t="shared" ref="M12" si="3">M10*1.29</f>
        <v>81039.335100000011</v>
      </c>
      <c r="N12" s="31">
        <f t="shared" si="2"/>
        <v>82173.890100000004</v>
      </c>
    </row>
    <row r="13" spans="1:14" s="27" customFormat="1" ht="18" customHeight="1" x14ac:dyDescent="0.25">
      <c r="A13" s="23" t="s">
        <v>5</v>
      </c>
      <c r="B13" s="35">
        <v>3.3599999999999998E-2</v>
      </c>
      <c r="C13" s="35">
        <v>2.1000000000000001E-2</v>
      </c>
      <c r="D13" s="28" t="s">
        <v>6</v>
      </c>
      <c r="E13" s="35">
        <v>3.0000000000000001E-3</v>
      </c>
      <c r="F13" s="35">
        <v>0.01</v>
      </c>
      <c r="G13" s="35">
        <v>2.5000000000000001E-2</v>
      </c>
      <c r="H13" s="35">
        <v>0.02</v>
      </c>
      <c r="I13" s="35">
        <v>2.4E-2</v>
      </c>
      <c r="J13" s="35">
        <v>0.06</v>
      </c>
      <c r="K13" s="35">
        <v>7.0000000000000007E-2</v>
      </c>
      <c r="L13" s="35">
        <v>0.04</v>
      </c>
      <c r="M13" s="35">
        <v>1.2500000000000001E-2</v>
      </c>
      <c r="N13" s="36">
        <v>1.4E-2</v>
      </c>
    </row>
    <row r="14" spans="1:14" s="27" customFormat="1" ht="18" customHeight="1" x14ac:dyDescent="0.25">
      <c r="A14" s="23" t="s">
        <v>63</v>
      </c>
      <c r="B14" s="32">
        <v>1.6E-2</v>
      </c>
      <c r="C14" s="32">
        <v>1.4999999999999999E-2</v>
      </c>
      <c r="D14" s="25" t="s">
        <v>6</v>
      </c>
      <c r="E14" s="32">
        <v>3.0000000000000001E-3</v>
      </c>
      <c r="F14" s="32">
        <v>1.7000000000000001E-2</v>
      </c>
      <c r="G14" s="32">
        <v>2.3E-2</v>
      </c>
      <c r="H14" s="32">
        <v>0.02</v>
      </c>
      <c r="I14" s="32">
        <v>1.4999999999999999E-2</v>
      </c>
      <c r="J14" s="32">
        <v>2.5999999999999999E-2</v>
      </c>
      <c r="K14" s="35">
        <v>0.03</v>
      </c>
      <c r="L14" s="35">
        <v>0.03</v>
      </c>
      <c r="M14" s="35">
        <v>0.03</v>
      </c>
      <c r="N14" s="36">
        <v>2.5000000000000001E-2</v>
      </c>
    </row>
    <row r="15" spans="1:14" s="27" customFormat="1" ht="33" customHeight="1" x14ac:dyDescent="0.25">
      <c r="A15" s="23" t="s">
        <v>67</v>
      </c>
      <c r="B15" s="39"/>
      <c r="C15" s="39"/>
      <c r="D15" s="39"/>
      <c r="E15" s="39"/>
      <c r="F15" s="40">
        <v>7.0000000000000001E-3</v>
      </c>
      <c r="G15" s="40"/>
      <c r="H15" s="40"/>
      <c r="I15" s="40"/>
      <c r="J15" s="40"/>
      <c r="K15" s="40"/>
      <c r="L15" s="40"/>
      <c r="M15" s="40"/>
      <c r="N15" s="41"/>
    </row>
    <row r="16" spans="1:14" s="27" customFormat="1" ht="30" hidden="1" x14ac:dyDescent="0.25">
      <c r="A16" s="23" t="s">
        <v>36</v>
      </c>
      <c r="B16" s="39"/>
      <c r="C16" s="38">
        <v>0.89</v>
      </c>
      <c r="D16" s="39"/>
      <c r="E16" s="39"/>
      <c r="F16" s="39"/>
      <c r="G16" s="39" t="s">
        <v>22</v>
      </c>
      <c r="H16" s="39"/>
      <c r="I16" s="39"/>
      <c r="J16" s="39"/>
      <c r="K16" s="39"/>
      <c r="L16" s="39"/>
      <c r="M16" s="39"/>
      <c r="N16" s="42"/>
    </row>
    <row r="17" spans="1:14" s="27" customFormat="1" ht="18" customHeight="1" x14ac:dyDescent="0.25">
      <c r="A17" s="23" t="s">
        <v>32</v>
      </c>
      <c r="B17" s="37"/>
      <c r="C17" s="37"/>
      <c r="D17" s="37"/>
      <c r="E17" s="37"/>
      <c r="F17" s="37"/>
      <c r="G17" s="37"/>
      <c r="H17" s="10" t="s">
        <v>56</v>
      </c>
      <c r="I17" s="44"/>
      <c r="J17" s="37"/>
      <c r="K17" s="37"/>
      <c r="L17" s="37"/>
      <c r="M17" s="37"/>
      <c r="N17" s="43"/>
    </row>
    <row r="18" spans="1:14" s="27" customFormat="1" ht="18" customHeight="1" x14ac:dyDescent="0.25">
      <c r="A18" s="23" t="s">
        <v>26</v>
      </c>
      <c r="B18" s="37"/>
      <c r="C18" s="37"/>
      <c r="D18" s="24">
        <v>5464.01</v>
      </c>
      <c r="E18" s="24">
        <v>5482.08</v>
      </c>
      <c r="F18" s="24">
        <v>5563.52</v>
      </c>
      <c r="G18" s="24">
        <v>5762.81</v>
      </c>
      <c r="H18" s="24">
        <v>5960.67</v>
      </c>
      <c r="I18" s="24">
        <v>6210.94</v>
      </c>
      <c r="J18" s="24">
        <f>ROUND((J12*(1+J11))/15,2)</f>
        <v>6654.56</v>
      </c>
      <c r="K18" s="24">
        <f>ROUND((K12*(1+K11))/15,2)</f>
        <v>7120.38</v>
      </c>
      <c r="L18" s="24">
        <f>ROUND((L12*(1+L11))/15,2)</f>
        <v>7405.19</v>
      </c>
      <c r="M18" s="24">
        <v>7497.76</v>
      </c>
      <c r="N18" s="31">
        <v>7603.82</v>
      </c>
    </row>
    <row r="19" spans="1:14" s="12" customFormat="1" ht="24" customHeight="1" x14ac:dyDescent="0.25">
      <c r="A19" s="17"/>
      <c r="B19" s="9"/>
      <c r="C19" s="9"/>
      <c r="D19" s="11"/>
      <c r="E19" s="11"/>
      <c r="F19" s="11"/>
      <c r="G19" s="11"/>
      <c r="H19" s="11"/>
      <c r="I19" s="11"/>
      <c r="J19" s="11"/>
      <c r="K19" s="11"/>
    </row>
    <row r="20" spans="1:14" s="5" customFormat="1" ht="18.75" x14ac:dyDescent="0.3">
      <c r="A20" s="22" t="s">
        <v>50</v>
      </c>
      <c r="B20" s="22" t="s">
        <v>14</v>
      </c>
      <c r="C20" s="22" t="s">
        <v>16</v>
      </c>
      <c r="D20" s="22" t="s">
        <v>17</v>
      </c>
      <c r="E20" s="22" t="s">
        <v>23</v>
      </c>
      <c r="F20" s="22" t="s">
        <v>27</v>
      </c>
      <c r="G20" s="22" t="s">
        <v>28</v>
      </c>
      <c r="H20" s="22" t="s">
        <v>29</v>
      </c>
      <c r="I20" s="22" t="s">
        <v>30</v>
      </c>
      <c r="J20" s="22" t="s">
        <v>37</v>
      </c>
      <c r="K20" s="22" t="s">
        <v>43</v>
      </c>
      <c r="L20" s="22" t="s">
        <v>59</v>
      </c>
      <c r="M20" s="22" t="s">
        <v>61</v>
      </c>
      <c r="N20" s="22" t="s">
        <v>65</v>
      </c>
    </row>
    <row r="21" spans="1:14" s="27" customFormat="1" ht="33" customHeight="1" x14ac:dyDescent="0.25">
      <c r="A21" s="45" t="s">
        <v>34</v>
      </c>
      <c r="B21" s="28" t="s">
        <v>12</v>
      </c>
      <c r="C21" s="28" t="s">
        <v>11</v>
      </c>
      <c r="D21" s="28" t="s">
        <v>8</v>
      </c>
      <c r="E21" s="28" t="s">
        <v>24</v>
      </c>
      <c r="F21" s="28" t="s">
        <v>9</v>
      </c>
      <c r="G21" s="28" t="s">
        <v>10</v>
      </c>
      <c r="H21" s="28" t="s">
        <v>11</v>
      </c>
      <c r="I21" s="28" t="s">
        <v>7</v>
      </c>
      <c r="J21" s="28" t="s">
        <v>8</v>
      </c>
      <c r="K21" s="28" t="s">
        <v>24</v>
      </c>
      <c r="L21" s="28" t="s">
        <v>10</v>
      </c>
      <c r="M21" s="28" t="s">
        <v>12</v>
      </c>
      <c r="N21" s="29" t="s">
        <v>11</v>
      </c>
    </row>
    <row r="22" spans="1:14" s="27" customFormat="1" ht="33" customHeight="1" x14ac:dyDescent="0.25">
      <c r="A22" s="45" t="s">
        <v>31</v>
      </c>
      <c r="B22" s="46">
        <v>130052.49</v>
      </c>
      <c r="C22" s="46">
        <v>131221.81</v>
      </c>
      <c r="D22" s="46">
        <v>132876.04</v>
      </c>
      <c r="E22" s="46">
        <v>134186.34</v>
      </c>
      <c r="F22" s="46">
        <v>135316.78</v>
      </c>
      <c r="G22" s="46">
        <v>136519.17000000001</v>
      </c>
      <c r="H22" s="46">
        <v>136280.9</v>
      </c>
      <c r="I22" s="46">
        <v>137692.4</v>
      </c>
      <c r="J22" s="46">
        <v>138448.65</v>
      </c>
      <c r="K22" s="46">
        <v>138280.85999999999</v>
      </c>
      <c r="L22" s="46">
        <v>137793.49</v>
      </c>
      <c r="M22" s="46">
        <v>136093.03</v>
      </c>
      <c r="N22" s="47"/>
    </row>
    <row r="23" spans="1:14" ht="19.5" customHeight="1" x14ac:dyDescent="0.2">
      <c r="A23" s="13"/>
      <c r="B23" s="14"/>
      <c r="C23" s="14"/>
      <c r="D23" s="15"/>
      <c r="E23" s="15"/>
      <c r="F23" s="15"/>
      <c r="G23" s="15"/>
      <c r="H23" s="15"/>
      <c r="I23" s="15"/>
      <c r="J23" s="15"/>
      <c r="K23" s="15"/>
    </row>
  </sheetData>
  <phoneticPr fontId="1" type="noConversion"/>
  <pageMargins left="0.25" right="0.25" top="0.4" bottom="0.17" header="0.17" footer="0.16"/>
  <pageSetup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General Fund</vt:lpstr>
      <vt:lpstr>'General Fund'!Print_Area</vt:lpstr>
      <vt:lpstr>'General Fund'!Print_Titles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History of General Fund Levies &amp; Allocations</dc:title>
  <dc:creator>Susan Ryan</dc:creator>
  <cp:lastModifiedBy>Odean-Carlin, Kodi</cp:lastModifiedBy>
  <cp:lastPrinted>2026-03-16T15:25:09Z</cp:lastPrinted>
  <dcterms:created xsi:type="dcterms:W3CDTF">1999-05-26T13:14:06Z</dcterms:created>
  <dcterms:modified xsi:type="dcterms:W3CDTF">2026-03-25T10:41:12Z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2025-03-17T16:30:49Z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5a600e45-30da-4418-b082-52107ecf191c</vt:lpwstr>
  </property>
  <property fmtid="{D5CDD505-2E9C-101B-9397-08002B2CF9AE}" pid="8" name="MSIP_Label_ec3b1a8e-41ed-4bc7-92d1-0305fbefd661_ContentBits">
    <vt:lpwstr>0</vt:lpwstr>
  </property>
</Properties>
</file>