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WEB Documents\"/>
    </mc:Choice>
  </mc:AlternateContent>
  <xr:revisionPtr revIDLastSave="0" documentId="13_ncr:1_{8D0B6136-1FF0-49B8-AE81-F7DC91CBE970}" xr6:coauthVersionLast="47" xr6:coauthVersionMax="47" xr10:uidLastSave="{00000000-0000-0000-0000-000000000000}"/>
  <bookViews>
    <workbookView xWindow="-108" yWindow="-108" windowWidth="23256" windowHeight="12456" xr2:uid="{E9DE9278-0423-49DE-9C84-18FAD9F48D43}"/>
  </bookViews>
  <sheets>
    <sheet name="FY2026 GSA Estimate" sheetId="1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'FY2026 GSA Estimate'!$A$4:$G$152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'FY2026 GSA Estimate'!$A$1:$G$155</definedName>
    <definedName name="_xlnm.Print_Titles" localSheetId="0">'FY2026 GSA Estimate'!$1:$4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2" i="1" l="1"/>
  <c r="G107" i="1"/>
  <c r="G15" i="1"/>
  <c r="G109" i="1"/>
  <c r="G91" i="1"/>
  <c r="G150" i="1"/>
  <c r="G74" i="1"/>
  <c r="G86" i="1"/>
  <c r="G103" i="1"/>
  <c r="G54" i="1"/>
  <c r="G88" i="1"/>
  <c r="G51" i="1"/>
  <c r="G101" i="1"/>
  <c r="G9" i="1"/>
  <c r="G80" i="1"/>
  <c r="G131" i="1"/>
  <c r="G57" i="1"/>
  <c r="G66" i="1"/>
  <c r="G98" i="1"/>
  <c r="G44" i="1"/>
  <c r="G10" i="1"/>
  <c r="G99" i="1"/>
  <c r="G140" i="1"/>
  <c r="G133" i="1"/>
  <c r="G146" i="1"/>
  <c r="G30" i="1"/>
  <c r="G113" i="1"/>
  <c r="G8" i="1"/>
  <c r="G48" i="1"/>
  <c r="G14" i="1"/>
  <c r="G79" i="1"/>
  <c r="G76" i="1"/>
  <c r="G47" i="1" l="1"/>
  <c r="G69" i="1"/>
  <c r="G39" i="1"/>
  <c r="G20" i="1"/>
  <c r="G128" i="1"/>
  <c r="G41" i="1"/>
  <c r="G32" i="1"/>
  <c r="G25" i="1"/>
  <c r="G110" i="1"/>
  <c r="G137" i="1"/>
  <c r="G143" i="1"/>
  <c r="G67" i="1"/>
  <c r="G126" i="1"/>
  <c r="G16" i="1"/>
  <c r="G43" i="1"/>
  <c r="G81" i="1"/>
  <c r="G90" i="1"/>
  <c r="G82" i="1"/>
  <c r="G108" i="1"/>
  <c r="G38" i="1"/>
  <c r="G102" i="1"/>
  <c r="G64" i="1"/>
  <c r="G120" i="1"/>
  <c r="G52" i="1"/>
  <c r="G23" i="1"/>
  <c r="G114" i="1"/>
  <c r="G72" i="1"/>
  <c r="G56" i="1"/>
  <c r="G45" i="1"/>
  <c r="C152" i="1"/>
  <c r="D152" i="1"/>
  <c r="G60" i="1"/>
  <c r="E152" i="1"/>
  <c r="G63" i="1"/>
  <c r="G111" i="1"/>
  <c r="G112" i="1"/>
  <c r="G149" i="1"/>
  <c r="G135" i="1"/>
  <c r="G24" i="1"/>
  <c r="G21" i="1"/>
  <c r="G129" i="1"/>
  <c r="G31" i="1"/>
  <c r="G148" i="1"/>
  <c r="G144" i="1"/>
  <c r="G46" i="1"/>
  <c r="G139" i="1"/>
  <c r="G134" i="1"/>
  <c r="G13" i="1"/>
  <c r="G26" i="1"/>
  <c r="G65" i="1"/>
  <c r="G12" i="1"/>
  <c r="G93" i="1"/>
  <c r="G87" i="1"/>
  <c r="G50" i="1"/>
  <c r="G141" i="1"/>
  <c r="G132" i="1"/>
  <c r="G100" i="1"/>
  <c r="G55" i="1"/>
  <c r="G85" i="1"/>
  <c r="G105" i="1"/>
  <c r="G121" i="1"/>
  <c r="G142" i="1"/>
  <c r="G83" i="1"/>
  <c r="G95" i="1"/>
  <c r="G130" i="1"/>
  <c r="G61" i="1"/>
  <c r="G68" i="1"/>
  <c r="G94" i="1"/>
  <c r="G19" i="1"/>
  <c r="G117" i="1"/>
  <c r="G59" i="1"/>
  <c r="G17" i="1"/>
  <c r="G29" i="1"/>
  <c r="G116" i="1"/>
  <c r="G106" i="1"/>
  <c r="G18" i="1"/>
  <c r="G127" i="1"/>
  <c r="G62" i="1"/>
  <c r="G123" i="1"/>
  <c r="G49" i="1"/>
  <c r="G70" i="1"/>
  <c r="G22" i="1"/>
  <c r="G77" i="1"/>
  <c r="G147" i="1"/>
  <c r="G151" i="1"/>
  <c r="G104" i="1"/>
  <c r="G138" i="1"/>
  <c r="G96" i="1"/>
  <c r="G92" i="1"/>
  <c r="G145" i="1"/>
  <c r="G136" i="1"/>
  <c r="G35" i="1"/>
  <c r="G37" i="1"/>
  <c r="G115" i="1"/>
  <c r="G27" i="1"/>
  <c r="G5" i="1"/>
  <c r="G53" i="1"/>
  <c r="G71" i="1"/>
  <c r="G11" i="1"/>
  <c r="G78" i="1"/>
  <c r="G33" i="1"/>
  <c r="G36" i="1"/>
  <c r="G7" i="1"/>
  <c r="G124" i="1"/>
  <c r="G89" i="1"/>
  <c r="G84" i="1"/>
  <c r="G75" i="1"/>
  <c r="G6" i="1"/>
  <c r="G119" i="1"/>
  <c r="G28" i="1"/>
  <c r="G34" i="1"/>
  <c r="G122" i="1"/>
  <c r="G154" i="1"/>
  <c r="G97" i="1"/>
  <c r="G58" i="1"/>
  <c r="G42" i="1"/>
  <c r="G73" i="1"/>
  <c r="G118" i="1"/>
  <c r="G125" i="1"/>
  <c r="G40" i="1"/>
  <c r="G152" i="1" l="1"/>
</calcChain>
</file>

<file path=xl/sharedStrings.xml><?xml version="1.0" encoding="utf-8"?>
<sst xmlns="http://schemas.openxmlformats.org/spreadsheetml/2006/main" count="159" uniqueCount="159">
  <si>
    <t>Estimated FY2026 General State Aid</t>
  </si>
  <si>
    <t>updated on 6/17/2025</t>
  </si>
  <si>
    <t>Alternative Formula District</t>
  </si>
  <si>
    <t>District Name</t>
  </si>
  <si>
    <t>District No.</t>
  </si>
  <si>
    <t>Other Revenue Local Effort</t>
  </si>
  <si>
    <t>1st Half
Local Effort
(Pay 2025)</t>
  </si>
  <si>
    <t>1st Half
 State Aid
ESTIMATE</t>
  </si>
  <si>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</si>
  <si>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</si>
  <si>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</si>
  <si>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</si>
  <si>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</si>
  <si>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</si>
  <si>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</si>
  <si>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</si>
  <si>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</si>
  <si>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</si>
  <si>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</si>
  <si>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</si>
  <si>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</si>
  <si>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</si>
  <si>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</si>
  <si>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</si>
  <si>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</si>
  <si>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</si>
  <si>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</si>
  <si>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</si>
  <si>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</si>
  <si>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</si>
  <si>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</si>
  <si>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</si>
  <si>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</si>
  <si>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</si>
  <si>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</si>
  <si>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</si>
  <si>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</si>
  <si>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</si>
  <si>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</si>
  <si>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</si>
  <si>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</si>
  <si>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</si>
  <si>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</si>
  <si>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</si>
  <si>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</si>
  <si>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</si>
  <si>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</si>
  <si>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</si>
  <si>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</si>
  <si>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</si>
  <si>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</si>
  <si>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</si>
  <si>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</si>
  <si>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</si>
  <si>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</si>
  <si>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</si>
  <si>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</si>
  <si>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</si>
  <si>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</si>
  <si>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</si>
  <si>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</si>
  <si>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</si>
  <si>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24-4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</si>
  <si>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</si>
  <si>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</si>
  <si>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</si>
  <si>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</si>
  <si>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</si>
  <si>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</si>
  <si>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</si>
  <si>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</si>
  <si>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</si>
  <si>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</si>
  <si>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</si>
  <si>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</si>
  <si>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</si>
  <si>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</si>
  <si>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</si>
  <si>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</si>
  <si>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</si>
  <si>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</si>
  <si>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</si>
  <si>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</si>
  <si>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</si>
  <si>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</si>
  <si>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</si>
  <si>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</si>
  <si>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</si>
  <si>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</si>
  <si>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Olham-Ramona-Rutland 39-6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</si>
  <si>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</si>
  <si>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</si>
  <si>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</si>
  <si>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</si>
  <si>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</si>
  <si>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</si>
  <si>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</si>
  <si>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</si>
  <si>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</si>
  <si>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</si>
  <si>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</si>
  <si>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</si>
  <si>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</si>
  <si>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</si>
  <si>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</si>
  <si>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</si>
  <si>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</si>
  <si>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</si>
  <si>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</si>
  <si>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</si>
  <si>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</si>
  <si>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</si>
  <si>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</si>
  <si>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</si>
  <si>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</si>
  <si>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</si>
  <si>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</si>
  <si>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</si>
  <si>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</si>
  <si>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</si>
  <si>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</si>
  <si>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</si>
  <si>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</si>
  <si>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</si>
  <si>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</si>
  <si>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</si>
  <si>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</si>
  <si>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</si>
  <si>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</si>
  <si>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</si>
  <si>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</si>
  <si>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</si>
  <si>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</si>
  <si>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</si>
  <si>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</si>
  <si>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</si>
  <si>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</si>
  <si>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</si>
  <si>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</si>
  <si>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</si>
  <si>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</si>
  <si>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</si>
  <si>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</si>
  <si>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 -Hurley 60-6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</si>
  <si>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</si>
  <si>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</si>
  <si>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</si>
  <si>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</si>
  <si>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</si>
  <si>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</si>
  <si>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</si>
  <si>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</si>
  <si>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</si>
  <si>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Oglala Lakota County 65-1</t>
  </si>
  <si>
    <t>Todd County 66-1</t>
  </si>
  <si>
    <t>L-D Career &amp; Tech Ed.</t>
  </si>
  <si>
    <t xml:space="preserve"> </t>
  </si>
  <si>
    <r>
      <t>TOTAL 
GSA Need</t>
    </r>
    <r>
      <rPr>
        <b/>
        <sz val="10"/>
        <rFont val="Calibri"/>
        <family val="2"/>
      </rPr>
      <t xml:space="preserve"> Estimate</t>
    </r>
  </si>
  <si>
    <r>
      <t xml:space="preserve">Excess 
Cash Balance Penalty </t>
    </r>
    <r>
      <rPr>
        <b/>
        <sz val="10"/>
        <rFont val="Calibri"/>
        <family val="2"/>
      </rPr>
      <t>ESTIMATE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</si>
</sst>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Calibri"/>
      <family val="2"/>
    </font>
    <font>
      <sz val="8"/>
      <color rgb="FF002060"/>
      <name val="Calibri"/>
      <family val="2"/>
    </font>
    <font>
      <sz val="9"/>
      <name val="Calibri"/>
      <family val="2"/>
    </font>
    <font>
      <sz val="9"/>
      <color rgb="FF00206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7B78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5" fontId="4" fillId="0" borderId="0" xfId="1" applyNumberFormat="1" applyFont="1"/>
    <xf numFmtId="0" fontId="4" fillId="0" borderId="0" xfId="1" applyFont="1"/>
    <xf numFmtId="0" fontId="3" fillId="0" borderId="0" xfId="1" applyFont="1"/>
    <xf numFmtId="0" fontId="5" fillId="0" borderId="0" xfId="1" applyFont="1" applyAlignment="1">
      <alignment horizontal="left"/>
    </xf>
    <xf numFmtId="0" fontId="5" fillId="2" borderId="1" xfId="1" applyFont="1" applyFill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5" fontId="4" fillId="3" borderId="2" xfId="0" applyNumberFormat="1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5" fontId="4" fillId="0" borderId="3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right"/>
    </xf>
    <xf numFmtId="5" fontId="4" fillId="2" borderId="3" xfId="0" applyNumberFormat="1" applyFont="1" applyFill="1" applyBorder="1"/>
    <xf numFmtId="3" fontId="4" fillId="4" borderId="3" xfId="0" applyNumberFormat="1" applyFont="1" applyFill="1" applyBorder="1" applyAlignment="1">
      <alignment horizontal="left"/>
    </xf>
    <xf numFmtId="3" fontId="4" fillId="4" borderId="3" xfId="0" applyNumberFormat="1" applyFont="1" applyFill="1" applyBorder="1" applyAlignment="1">
      <alignment horizontal="right"/>
    </xf>
    <xf numFmtId="3" fontId="4" fillId="4" borderId="4" xfId="0" applyNumberFormat="1" applyFont="1" applyFill="1" applyBorder="1" applyAlignment="1">
      <alignment horizontal="center" wrapText="1"/>
    </xf>
    <xf numFmtId="3" fontId="4" fillId="4" borderId="4" xfId="0" applyNumberFormat="1" applyFont="1" applyFill="1" applyBorder="1" applyAlignment="1">
      <alignment horizontal="right" wrapText="1"/>
    </xf>
    <xf numFmtId="5" fontId="4" fillId="4" borderId="0" xfId="0" applyNumberFormat="1" applyFont="1" applyFill="1"/>
    <xf numFmtId="3" fontId="4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5" fontId="4" fillId="2" borderId="5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4" fillId="4" borderId="0" xfId="0" applyNumberFormat="1" applyFont="1" applyFill="1" applyAlignment="1">
      <alignment horizontal="left" wrapText="1"/>
    </xf>
    <xf numFmtId="5" fontId="4" fillId="4" borderId="0" xfId="0" applyNumberFormat="1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5" fontId="6" fillId="0" borderId="0" xfId="0" applyNumberFormat="1" applyFont="1"/>
    <xf numFmtId="5" fontId="8" fillId="3" borderId="2" xfId="0" applyNumberFormat="1" applyFont="1" applyFill="1" applyBorder="1" applyAlignment="1">
      <alignment horizontal="center" wrapText="1"/>
    </xf>
    <xf numFmtId="164" fontId="4" fillId="0" borderId="3" xfId="0" applyNumberFormat="1" applyFont="1" applyBorder="1"/>
    <xf numFmtId="6" fontId="4" fillId="0" borderId="3" xfId="0" applyNumberFormat="1" applyFont="1" applyBorder="1"/>
    <xf numFmtId="5" fontId="4" fillId="0" borderId="3" xfId="0" applyNumberFormat="1" applyFont="1" applyBorder="1" applyAlignment="1">
      <alignment horizontal="right"/>
    </xf>
    <xf numFmtId="164" fontId="4" fillId="2" borderId="3" xfId="0" applyNumberFormat="1" applyFont="1" applyFill="1" applyBorder="1"/>
    <xf numFmtId="6" fontId="4" fillId="2" borderId="3" xfId="0" applyNumberFormat="1" applyFont="1" applyFill="1" applyBorder="1"/>
    <xf numFmtId="5" fontId="4" fillId="2" borderId="3" xfId="0" applyNumberFormat="1" applyFont="1" applyFill="1" applyBorder="1" applyAlignment="1">
      <alignment horizontal="right"/>
    </xf>
    <xf numFmtId="6" fontId="4" fillId="4" borderId="0" xfId="0" applyNumberFormat="1" applyFont="1" applyFill="1"/>
    <xf numFmtId="6" fontId="4" fillId="2" borderId="5" xfId="0" applyNumberFormat="1" applyFont="1" applyFill="1" applyBorder="1" applyAlignment="1">
      <alignment vertical="center" wrapText="1"/>
    </xf>
    <xf numFmtId="164" fontId="6" fillId="0" borderId="0" xfId="0" applyNumberFormat="1" applyFont="1"/>
  </cellXfs>
  <cellStyles count="2">
    <cellStyle name="Normal" xfId="0" builtinId="0"/>
    <cellStyle name="Normal 2" xfId="1" xr:uid="{C5A1F060-90D4-4CAB-8607-13C060E3F3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175090</xdr:colOff>
      <xdr:row>0</xdr:row>
      <xdr:rowOff>1733</xdr:rowOff>
    </xdr:from>
    <xdr:ext cx="2105024" cy="47624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B351111B-83A3-4521-BF9C-633D44E38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2710" y="1733"/>
          <a:ext cx="2105024" cy="476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2236-3C8F-4946-8698-2939F0488FC5}">
  <dimension ref="A1:G155"/>
  <sheetViews>
    <sheetView showGridLines="0" tabSelected="1" zoomScaleNormal="100" workbookViewId="0">
      <pane ySplit="4" topLeftCell="A5" activePane="bottomLeft" state="frozen"/>
      <selection pane="bottomLeft" activeCell="A2" sqref="A2"/>
    </sheetView>
  </sheetViews>
  <sheetFormatPr defaultColWidth="9.109375" defaultRowHeight="12" x14ac:dyDescent="0.25"/>
  <cols>
    <col min="1" max="1" width="23.6640625" style="31" customWidth="1"/>
    <col min="2" max="2" width="6.5546875" style="31" bestFit="1" customWidth="1"/>
    <col min="3" max="3" width="14" style="42" bestFit="1" customWidth="1"/>
    <col min="4" max="4" width="11.44140625" style="32" bestFit="1" customWidth="1"/>
    <col min="5" max="5" width="12.44140625" style="32" bestFit="1" customWidth="1"/>
    <col min="6" max="6" width="12.5546875" style="11" customWidth="1"/>
    <col min="7" max="7" width="12.44140625" style="11" bestFit="1" customWidth="1"/>
    <col min="8" max="16384" width="9.109375" style="12"/>
  </cols>
  <sheetData>
    <row r="1" spans="1:7" s="5" customFormat="1" ht="18" x14ac:dyDescent="0.35">
      <c r="A1" s="1" t="s">
        <v>0</v>
      </c>
      <c r="B1" s="2"/>
      <c r="C1" s="4"/>
      <c r="D1" s="3"/>
      <c r="E1" s="4"/>
      <c r="F1" s="4"/>
      <c r="G1" s="4"/>
    </row>
    <row r="2" spans="1:7" s="5" customFormat="1" ht="13.8" x14ac:dyDescent="0.3">
      <c r="A2" s="6" t="s">
        <v>1</v>
      </c>
      <c r="B2" s="2"/>
      <c r="C2" s="4"/>
      <c r="D2" s="3"/>
      <c r="E2" s="4"/>
      <c r="F2" s="4"/>
      <c r="G2" s="4"/>
    </row>
    <row r="3" spans="1:7" s="5" customFormat="1" ht="13.8" x14ac:dyDescent="0.3">
      <c r="A3" s="7" t="s">
        <v>2</v>
      </c>
      <c r="B3" s="2"/>
      <c r="C3" s="4"/>
      <c r="D3" s="8"/>
      <c r="E3" s="4"/>
      <c r="F3" s="4"/>
      <c r="G3" s="4"/>
    </row>
    <row r="4" spans="1:7" ht="55.2" x14ac:dyDescent="0.3">
      <c r="A4" s="9" t="s">
        <v>3</v>
      </c>
      <c r="B4" s="9" t="s">
        <v>4</v>
      </c>
      <c r="C4" s="9" t="s">
        <v>157</v>
      </c>
      <c r="D4" s="10" t="s">
        <v>5</v>
      </c>
      <c r="E4" s="10" t="s">
        <v>6</v>
      </c>
      <c r="F4" s="10" t="s">
        <v>158</v>
      </c>
      <c r="G4" s="33" t="s">
        <v>7</v>
      </c>
    </row>
    <row r="5" spans="1:7" ht="13.8" x14ac:dyDescent="0.3">
      <c r="A5" s="13" t="s">
        <v>21</v>
      </c>
      <c r="B5" s="14">
        <v>6001</v>
      </c>
      <c r="C5" s="34">
        <v>31197696.619160332</v>
      </c>
      <c r="D5" s="15">
        <v>1267310.1099999999</v>
      </c>
      <c r="E5" s="15">
        <v>5870840</v>
      </c>
      <c r="F5" s="35">
        <v>0</v>
      </c>
      <c r="G5" s="36">
        <f t="shared" ref="G5:G36" si="0">IF(((0.5*C5)-(0.5*D5)-(0.5*F5)-E5)&lt;0,0,ROUND((0.5*C5)-(0.5*D5)-(0.5*F5)-E5,0))</f>
        <v>9094353</v>
      </c>
    </row>
    <row r="6" spans="1:7" ht="13.5" customHeight="1" x14ac:dyDescent="0.3">
      <c r="A6" s="13" t="s">
        <v>137</v>
      </c>
      <c r="B6" s="14">
        <v>58003</v>
      </c>
      <c r="C6" s="34">
        <v>1946341.3262174763</v>
      </c>
      <c r="D6" s="15">
        <v>515922.77999999997</v>
      </c>
      <c r="E6" s="15">
        <v>1123323</v>
      </c>
      <c r="F6" s="35">
        <v>0</v>
      </c>
      <c r="G6" s="36">
        <f t="shared" si="0"/>
        <v>0</v>
      </c>
    </row>
    <row r="7" spans="1:7" ht="13.5" customHeight="1" x14ac:dyDescent="0.3">
      <c r="A7" s="13" t="s">
        <v>144</v>
      </c>
      <c r="B7" s="14">
        <v>61001</v>
      </c>
      <c r="C7" s="34">
        <v>2746552.2185441512</v>
      </c>
      <c r="D7" s="15">
        <v>172995.02</v>
      </c>
      <c r="E7" s="15">
        <v>558692</v>
      </c>
      <c r="F7" s="35">
        <v>0</v>
      </c>
      <c r="G7" s="36">
        <f t="shared" si="0"/>
        <v>728087</v>
      </c>
    </row>
    <row r="8" spans="1:7" ht="13.5" customHeight="1" x14ac:dyDescent="0.3">
      <c r="A8" s="13" t="s">
        <v>30</v>
      </c>
      <c r="B8" s="14">
        <v>11001</v>
      </c>
      <c r="C8" s="34">
        <v>2579158.1667765616</v>
      </c>
      <c r="D8" s="15">
        <v>148436.76</v>
      </c>
      <c r="E8" s="15">
        <v>464585</v>
      </c>
      <c r="F8" s="35">
        <v>0</v>
      </c>
      <c r="G8" s="36">
        <f t="shared" si="0"/>
        <v>750776</v>
      </c>
    </row>
    <row r="9" spans="1:7" ht="13.5" customHeight="1" x14ac:dyDescent="0.3">
      <c r="A9" s="13" t="s">
        <v>84</v>
      </c>
      <c r="B9" s="14">
        <v>38001</v>
      </c>
      <c r="C9" s="34">
        <v>2490311.2229473852</v>
      </c>
      <c r="D9" s="15">
        <v>148001.60000000001</v>
      </c>
      <c r="E9" s="15">
        <v>588370</v>
      </c>
      <c r="F9" s="35">
        <v>0</v>
      </c>
      <c r="G9" s="36">
        <f t="shared" si="0"/>
        <v>582785</v>
      </c>
    </row>
    <row r="10" spans="1:7" ht="13.5" customHeight="1" x14ac:dyDescent="0.3">
      <c r="A10" s="13" t="s">
        <v>54</v>
      </c>
      <c r="B10" s="14">
        <v>21001</v>
      </c>
      <c r="C10" s="34">
        <v>1902521.3163066409</v>
      </c>
      <c r="D10" s="15">
        <v>76368.89</v>
      </c>
      <c r="E10" s="15">
        <v>208390</v>
      </c>
      <c r="F10" s="35">
        <v>0</v>
      </c>
      <c r="G10" s="36">
        <f t="shared" si="0"/>
        <v>704686</v>
      </c>
    </row>
    <row r="11" spans="1:7" ht="13.5" customHeight="1" x14ac:dyDescent="0.3">
      <c r="A11" s="13" t="s">
        <v>14</v>
      </c>
      <c r="B11" s="14">
        <v>4001</v>
      </c>
      <c r="C11" s="34">
        <v>1874439.8208630001</v>
      </c>
      <c r="D11" s="15">
        <v>77277.26999999999</v>
      </c>
      <c r="E11" s="15">
        <v>232980</v>
      </c>
      <c r="F11" s="35">
        <v>0</v>
      </c>
      <c r="G11" s="36">
        <f t="shared" si="0"/>
        <v>665601</v>
      </c>
    </row>
    <row r="12" spans="1:7" ht="13.5" customHeight="1" x14ac:dyDescent="0.3">
      <c r="A12" s="13" t="s">
        <v>108</v>
      </c>
      <c r="B12" s="14">
        <v>49001</v>
      </c>
      <c r="C12" s="34">
        <v>4251514.6762870355</v>
      </c>
      <c r="D12" s="15">
        <v>157764.40999999997</v>
      </c>
      <c r="E12" s="15">
        <v>499798</v>
      </c>
      <c r="F12" s="35">
        <v>0</v>
      </c>
      <c r="G12" s="36">
        <f t="shared" si="0"/>
        <v>1547077</v>
      </c>
    </row>
    <row r="13" spans="1:7" ht="13.5" customHeight="1" x14ac:dyDescent="0.3">
      <c r="A13" s="13" t="s">
        <v>27</v>
      </c>
      <c r="B13" s="14">
        <v>9001</v>
      </c>
      <c r="C13" s="34">
        <v>9125522.8239610866</v>
      </c>
      <c r="D13" s="15">
        <v>303789.96999999997</v>
      </c>
      <c r="E13" s="15">
        <v>1606175</v>
      </c>
      <c r="F13" s="35">
        <v>0</v>
      </c>
      <c r="G13" s="36">
        <f t="shared" si="0"/>
        <v>2804691</v>
      </c>
    </row>
    <row r="14" spans="1:7" ht="13.5" customHeight="1" x14ac:dyDescent="0.3">
      <c r="A14" s="13" t="s">
        <v>13</v>
      </c>
      <c r="B14" s="14">
        <v>3001</v>
      </c>
      <c r="C14" s="34">
        <v>3500656.1787673081</v>
      </c>
      <c r="D14" s="15">
        <v>221524.55000000002</v>
      </c>
      <c r="E14" s="15">
        <v>255318</v>
      </c>
      <c r="F14" s="35">
        <v>0</v>
      </c>
      <c r="G14" s="36">
        <f t="shared" si="0"/>
        <v>1384248</v>
      </c>
    </row>
    <row r="15" spans="1:7" ht="13.5" customHeight="1" x14ac:dyDescent="0.3">
      <c r="A15" s="13" t="s">
        <v>145</v>
      </c>
      <c r="B15" s="14">
        <v>61002</v>
      </c>
      <c r="C15" s="34">
        <v>4799315.7174092801</v>
      </c>
      <c r="D15" s="15">
        <v>259045.90000000002</v>
      </c>
      <c r="E15" s="15">
        <v>892512</v>
      </c>
      <c r="F15" s="35">
        <v>0</v>
      </c>
      <c r="G15" s="36">
        <f t="shared" si="0"/>
        <v>1377623</v>
      </c>
    </row>
    <row r="16" spans="1:7" ht="13.5" customHeight="1" x14ac:dyDescent="0.3">
      <c r="A16" s="13" t="s">
        <v>122</v>
      </c>
      <c r="B16" s="14">
        <v>52001</v>
      </c>
      <c r="C16" s="34">
        <v>1127662.9965178003</v>
      </c>
      <c r="D16" s="15">
        <v>123304.02</v>
      </c>
      <c r="E16" s="15">
        <v>245545</v>
      </c>
      <c r="F16" s="35">
        <v>0</v>
      </c>
      <c r="G16" s="36">
        <f t="shared" si="0"/>
        <v>256634</v>
      </c>
    </row>
    <row r="17" spans="1:7" ht="13.5" customHeight="1" x14ac:dyDescent="0.3">
      <c r="A17" s="13" t="s">
        <v>15</v>
      </c>
      <c r="B17" s="14">
        <v>4002</v>
      </c>
      <c r="C17" s="34">
        <v>4270050.5388813</v>
      </c>
      <c r="D17" s="15">
        <v>223249.08000000002</v>
      </c>
      <c r="E17" s="15">
        <v>676372</v>
      </c>
      <c r="F17" s="35">
        <v>0</v>
      </c>
      <c r="G17" s="36">
        <f t="shared" si="0"/>
        <v>1347029</v>
      </c>
    </row>
    <row r="18" spans="1:7" ht="13.5" customHeight="1" x14ac:dyDescent="0.3">
      <c r="A18" s="13" t="s">
        <v>56</v>
      </c>
      <c r="B18" s="14">
        <v>22001</v>
      </c>
      <c r="C18" s="34">
        <v>781453.96131778462</v>
      </c>
      <c r="D18" s="15">
        <v>78787.75</v>
      </c>
      <c r="E18" s="15">
        <v>260323</v>
      </c>
      <c r="F18" s="35">
        <v>0</v>
      </c>
      <c r="G18" s="36">
        <f t="shared" si="0"/>
        <v>91010</v>
      </c>
    </row>
    <row r="19" spans="1:7" ht="13.5" customHeight="1" x14ac:dyDescent="0.3">
      <c r="A19" s="13" t="s">
        <v>109</v>
      </c>
      <c r="B19" s="14">
        <v>49002</v>
      </c>
      <c r="C19" s="34">
        <v>39229776.123020872</v>
      </c>
      <c r="D19" s="15">
        <v>1755222.45</v>
      </c>
      <c r="E19" s="15">
        <v>6598793</v>
      </c>
      <c r="F19" s="35">
        <v>0</v>
      </c>
      <c r="G19" s="36">
        <f t="shared" si="0"/>
        <v>12138484</v>
      </c>
    </row>
    <row r="20" spans="1:7" ht="13.5" customHeight="1" x14ac:dyDescent="0.3">
      <c r="A20" s="13" t="s">
        <v>73</v>
      </c>
      <c r="B20" s="14">
        <v>30003</v>
      </c>
      <c r="C20" s="34">
        <v>2737207.6823349884</v>
      </c>
      <c r="D20" s="15">
        <v>121207.67000000001</v>
      </c>
      <c r="E20" s="15">
        <v>433497</v>
      </c>
      <c r="F20" s="35">
        <v>0</v>
      </c>
      <c r="G20" s="36">
        <f t="shared" si="0"/>
        <v>874503</v>
      </c>
    </row>
    <row r="21" spans="1:7" ht="13.5" customHeight="1" x14ac:dyDescent="0.3">
      <c r="A21" s="13" t="s">
        <v>102</v>
      </c>
      <c r="B21" s="14">
        <v>45004</v>
      </c>
      <c r="C21" s="34">
        <v>3805344.7466040687</v>
      </c>
      <c r="D21" s="15">
        <v>356481.42000000004</v>
      </c>
      <c r="E21" s="15">
        <v>1007102</v>
      </c>
      <c r="F21" s="35">
        <v>0</v>
      </c>
      <c r="G21" s="36">
        <f t="shared" si="0"/>
        <v>717330</v>
      </c>
    </row>
    <row r="22" spans="1:7" ht="13.5" customHeight="1" x14ac:dyDescent="0.3">
      <c r="A22" s="13" t="s">
        <v>17</v>
      </c>
      <c r="B22" s="14">
        <v>5001</v>
      </c>
      <c r="C22" s="34">
        <v>26519574.585569728</v>
      </c>
      <c r="D22" s="15">
        <v>1219796.74</v>
      </c>
      <c r="E22" s="15">
        <v>4505116</v>
      </c>
      <c r="F22" s="35">
        <v>0</v>
      </c>
      <c r="G22" s="36">
        <f t="shared" si="0"/>
        <v>8144773</v>
      </c>
    </row>
    <row r="23" spans="1:7" ht="13.5" customHeight="1" x14ac:dyDescent="0.3">
      <c r="A23" s="13" t="s">
        <v>64</v>
      </c>
      <c r="B23" s="14">
        <v>26002</v>
      </c>
      <c r="C23" s="34">
        <v>1997057.2013153932</v>
      </c>
      <c r="D23" s="15">
        <v>95696.959999999992</v>
      </c>
      <c r="E23" s="15">
        <v>243386</v>
      </c>
      <c r="F23" s="35">
        <v>0</v>
      </c>
      <c r="G23" s="36">
        <f t="shared" si="0"/>
        <v>707294</v>
      </c>
    </row>
    <row r="24" spans="1:7" ht="13.5" customHeight="1" x14ac:dyDescent="0.3">
      <c r="A24" s="13" t="s">
        <v>97</v>
      </c>
      <c r="B24" s="14">
        <v>43001</v>
      </c>
      <c r="C24" s="34">
        <v>2503716.046438436</v>
      </c>
      <c r="D24" s="15">
        <v>104743.56</v>
      </c>
      <c r="E24" s="15">
        <v>277512</v>
      </c>
      <c r="F24" s="35">
        <v>0</v>
      </c>
      <c r="G24" s="36">
        <f t="shared" si="0"/>
        <v>921974</v>
      </c>
    </row>
    <row r="25" spans="1:7" ht="13.5" customHeight="1" x14ac:dyDescent="0.3">
      <c r="A25" s="13" t="s">
        <v>92</v>
      </c>
      <c r="B25" s="14">
        <v>41001</v>
      </c>
      <c r="C25" s="34">
        <v>6770326.6777714882</v>
      </c>
      <c r="D25" s="15">
        <v>417299.79000000004</v>
      </c>
      <c r="E25" s="15">
        <v>1517241</v>
      </c>
      <c r="F25" s="35">
        <v>0</v>
      </c>
      <c r="G25" s="36">
        <f t="shared" si="0"/>
        <v>1659272</v>
      </c>
    </row>
    <row r="26" spans="1:7" ht="13.5" customHeight="1" x14ac:dyDescent="0.3">
      <c r="A26" s="13" t="s">
        <v>68</v>
      </c>
      <c r="B26" s="14">
        <v>28001</v>
      </c>
      <c r="C26" s="34">
        <v>2943388.7970463932</v>
      </c>
      <c r="D26" s="15">
        <v>118697.19999999998</v>
      </c>
      <c r="E26" s="15">
        <v>339636</v>
      </c>
      <c r="F26" s="35">
        <v>0</v>
      </c>
      <c r="G26" s="36">
        <f t="shared" si="0"/>
        <v>1072710</v>
      </c>
    </row>
    <row r="27" spans="1:7" ht="13.5" customHeight="1" x14ac:dyDescent="0.3">
      <c r="A27" s="13" t="s">
        <v>140</v>
      </c>
      <c r="B27" s="14">
        <v>60001</v>
      </c>
      <c r="C27" s="34">
        <v>2237933.0140881045</v>
      </c>
      <c r="D27" s="15">
        <v>108180.81</v>
      </c>
      <c r="E27" s="15">
        <v>340413</v>
      </c>
      <c r="F27" s="35">
        <v>0</v>
      </c>
      <c r="G27" s="36">
        <f t="shared" si="0"/>
        <v>724463</v>
      </c>
    </row>
    <row r="28" spans="1:7" ht="13.5" customHeight="1" x14ac:dyDescent="0.3">
      <c r="A28" s="13" t="s">
        <v>25</v>
      </c>
      <c r="B28" s="14">
        <v>7001</v>
      </c>
      <c r="C28" s="34">
        <v>6459319.6226939</v>
      </c>
      <c r="D28" s="15">
        <v>462557.42000000004</v>
      </c>
      <c r="E28" s="15">
        <v>1018000</v>
      </c>
      <c r="F28" s="35">
        <v>0</v>
      </c>
      <c r="G28" s="36">
        <f t="shared" si="0"/>
        <v>1980381</v>
      </c>
    </row>
    <row r="29" spans="1:7" ht="13.5" customHeight="1" x14ac:dyDescent="0.3">
      <c r="A29" s="13" t="s">
        <v>87</v>
      </c>
      <c r="B29" s="14">
        <v>39001</v>
      </c>
      <c r="C29" s="34">
        <v>4245509.5736453719</v>
      </c>
      <c r="D29" s="15">
        <v>307826.61</v>
      </c>
      <c r="E29" s="15">
        <v>796329</v>
      </c>
      <c r="F29" s="35">
        <v>0</v>
      </c>
      <c r="G29" s="36">
        <f t="shared" si="0"/>
        <v>1172512</v>
      </c>
    </row>
    <row r="30" spans="1:7" ht="13.5" customHeight="1" x14ac:dyDescent="0.3">
      <c r="A30" s="13" t="s">
        <v>33</v>
      </c>
      <c r="B30" s="14">
        <v>12002</v>
      </c>
      <c r="C30" s="34">
        <v>3905082.9601312503</v>
      </c>
      <c r="D30" s="15">
        <v>330395.16000000009</v>
      </c>
      <c r="E30" s="15">
        <v>993666</v>
      </c>
      <c r="F30" s="35">
        <v>0</v>
      </c>
      <c r="G30" s="36">
        <f t="shared" si="0"/>
        <v>793678</v>
      </c>
    </row>
    <row r="31" spans="1:7" ht="13.5" customHeight="1" x14ac:dyDescent="0.3">
      <c r="A31" s="13" t="s">
        <v>116</v>
      </c>
      <c r="B31" s="14">
        <v>50005</v>
      </c>
      <c r="C31" s="34">
        <v>2916334.5010999278</v>
      </c>
      <c r="D31" s="15">
        <v>122760.49</v>
      </c>
      <c r="E31" s="15">
        <v>362012</v>
      </c>
      <c r="F31" s="35">
        <v>0</v>
      </c>
      <c r="G31" s="36">
        <f t="shared" si="0"/>
        <v>1034775</v>
      </c>
    </row>
    <row r="32" spans="1:7" ht="13.5" customHeight="1" x14ac:dyDescent="0.3">
      <c r="A32" s="13" t="s">
        <v>139</v>
      </c>
      <c r="B32" s="14">
        <v>59003</v>
      </c>
      <c r="C32" s="34">
        <v>1199641.4853523201</v>
      </c>
      <c r="D32" s="15">
        <v>90216.63</v>
      </c>
      <c r="E32" s="15">
        <v>192846</v>
      </c>
      <c r="F32" s="35">
        <v>0</v>
      </c>
      <c r="G32" s="36">
        <f t="shared" si="0"/>
        <v>361866</v>
      </c>
    </row>
    <row r="33" spans="1:7" ht="13.5" customHeight="1" x14ac:dyDescent="0.3">
      <c r="A33" s="13" t="s">
        <v>55</v>
      </c>
      <c r="B33" s="14">
        <v>21003</v>
      </c>
      <c r="C33" s="34">
        <v>2272798.0437127273</v>
      </c>
      <c r="D33" s="15">
        <v>160550.41</v>
      </c>
      <c r="E33" s="15">
        <v>478956</v>
      </c>
      <c r="F33" s="35">
        <v>0</v>
      </c>
      <c r="G33" s="36">
        <f t="shared" si="0"/>
        <v>577168</v>
      </c>
    </row>
    <row r="34" spans="1:7" ht="13.5" customHeight="1" x14ac:dyDescent="0.3">
      <c r="A34" s="13" t="s">
        <v>44</v>
      </c>
      <c r="B34" s="14">
        <v>16001</v>
      </c>
      <c r="C34" s="34">
        <v>6525674.7924241032</v>
      </c>
      <c r="D34" s="15">
        <v>408515.59</v>
      </c>
      <c r="E34" s="15">
        <v>3755904</v>
      </c>
      <c r="F34" s="35">
        <v>0</v>
      </c>
      <c r="G34" s="36">
        <f t="shared" si="0"/>
        <v>0</v>
      </c>
    </row>
    <row r="35" spans="1:7" ht="13.5" customHeight="1" x14ac:dyDescent="0.3">
      <c r="A35" s="13" t="s">
        <v>147</v>
      </c>
      <c r="B35" s="14">
        <v>61008</v>
      </c>
      <c r="C35" s="34">
        <v>9990764.2451997921</v>
      </c>
      <c r="D35" s="15">
        <v>471643.27</v>
      </c>
      <c r="E35" s="15">
        <v>2327074</v>
      </c>
      <c r="F35" s="35">
        <v>0</v>
      </c>
      <c r="G35" s="36">
        <f t="shared" si="0"/>
        <v>2432486</v>
      </c>
    </row>
    <row r="36" spans="1:7" ht="13.5" customHeight="1" x14ac:dyDescent="0.3">
      <c r="A36" s="13" t="s">
        <v>85</v>
      </c>
      <c r="B36" s="14">
        <v>38002</v>
      </c>
      <c r="C36" s="34">
        <v>3070754.6553387032</v>
      </c>
      <c r="D36" s="15">
        <v>135173.89000000001</v>
      </c>
      <c r="E36" s="15">
        <v>642621</v>
      </c>
      <c r="F36" s="35">
        <v>0</v>
      </c>
      <c r="G36" s="36">
        <f t="shared" si="0"/>
        <v>825169</v>
      </c>
    </row>
    <row r="37" spans="1:7" ht="13.5" customHeight="1" x14ac:dyDescent="0.3">
      <c r="A37" s="13" t="s">
        <v>110</v>
      </c>
      <c r="B37" s="14">
        <v>49003</v>
      </c>
      <c r="C37" s="34">
        <v>7186602.2731887428</v>
      </c>
      <c r="D37" s="15">
        <v>459709.99</v>
      </c>
      <c r="E37" s="15">
        <v>1287469</v>
      </c>
      <c r="F37" s="35">
        <v>0</v>
      </c>
      <c r="G37" s="36">
        <f t="shared" ref="G37:G68" si="1">IF(((0.5*C37)-(0.5*D37)-(0.5*F37)-E37)&lt;0,0,ROUND((0.5*C37)-(0.5*D37)-(0.5*F37)-E37,0))</f>
        <v>2075977</v>
      </c>
    </row>
    <row r="38" spans="1:7" ht="13.5" customHeight="1" x14ac:dyDescent="0.3">
      <c r="A38" s="13" t="s">
        <v>20</v>
      </c>
      <c r="B38" s="14">
        <v>5006</v>
      </c>
      <c r="C38" s="34">
        <v>3485245.6193012469</v>
      </c>
      <c r="D38" s="15">
        <v>608824.65</v>
      </c>
      <c r="E38" s="15">
        <v>640047</v>
      </c>
      <c r="F38" s="35">
        <v>0</v>
      </c>
      <c r="G38" s="36">
        <f t="shared" si="1"/>
        <v>798163</v>
      </c>
    </row>
    <row r="39" spans="1:7" ht="13.5" customHeight="1" x14ac:dyDescent="0.3">
      <c r="A39" s="13" t="s">
        <v>51</v>
      </c>
      <c r="B39" s="14">
        <v>19004</v>
      </c>
      <c r="C39" s="34">
        <v>4104560.3957745372</v>
      </c>
      <c r="D39" s="15">
        <v>341199.89000000013</v>
      </c>
      <c r="E39" s="15">
        <v>992906</v>
      </c>
      <c r="F39" s="35">
        <v>0</v>
      </c>
      <c r="G39" s="36">
        <f t="shared" si="1"/>
        <v>888774</v>
      </c>
    </row>
    <row r="40" spans="1:7" ht="13.5" customHeight="1" x14ac:dyDescent="0.3">
      <c r="A40" s="13" t="s">
        <v>132</v>
      </c>
      <c r="B40" s="14">
        <v>56002</v>
      </c>
      <c r="C40" s="34">
        <v>1373027.1687821478</v>
      </c>
      <c r="D40" s="15">
        <v>96695.63</v>
      </c>
      <c r="E40" s="15">
        <v>398232</v>
      </c>
      <c r="F40" s="35">
        <v>0</v>
      </c>
      <c r="G40" s="36">
        <f t="shared" si="1"/>
        <v>239934</v>
      </c>
    </row>
    <row r="41" spans="1:7" ht="13.5" customHeight="1" x14ac:dyDescent="0.3">
      <c r="A41" s="13" t="s">
        <v>117</v>
      </c>
      <c r="B41" s="14">
        <v>51001</v>
      </c>
      <c r="C41" s="34">
        <v>21323627.402137492</v>
      </c>
      <c r="D41" s="15">
        <v>425416.44000000006</v>
      </c>
      <c r="E41" s="15">
        <v>1872104</v>
      </c>
      <c r="F41" s="35">
        <v>0</v>
      </c>
      <c r="G41" s="36">
        <f t="shared" si="1"/>
        <v>8577001</v>
      </c>
    </row>
    <row r="42" spans="1:7" ht="13.5" customHeight="1" x14ac:dyDescent="0.3">
      <c r="A42" s="13" t="s">
        <v>152</v>
      </c>
      <c r="B42" s="14">
        <v>64002</v>
      </c>
      <c r="C42" s="34">
        <v>2930158.8004295174</v>
      </c>
      <c r="D42" s="15">
        <v>31095.109999999997</v>
      </c>
      <c r="E42" s="15">
        <v>169202</v>
      </c>
      <c r="F42" s="35">
        <v>0</v>
      </c>
      <c r="G42" s="36">
        <f t="shared" si="1"/>
        <v>1280330</v>
      </c>
    </row>
    <row r="43" spans="1:7" ht="13.5" customHeight="1" x14ac:dyDescent="0.3">
      <c r="A43" s="13" t="s">
        <v>52</v>
      </c>
      <c r="B43" s="14">
        <v>20001</v>
      </c>
      <c r="C43" s="34">
        <v>3201290.480575012</v>
      </c>
      <c r="D43" s="15">
        <v>111959.43999999999</v>
      </c>
      <c r="E43" s="15">
        <v>209156</v>
      </c>
      <c r="F43" s="35">
        <v>0</v>
      </c>
      <c r="G43" s="36">
        <f t="shared" si="1"/>
        <v>1335510</v>
      </c>
    </row>
    <row r="44" spans="1:7" ht="13.5" customHeight="1" x14ac:dyDescent="0.3">
      <c r="A44" s="13" t="s">
        <v>59</v>
      </c>
      <c r="B44" s="14">
        <v>23001</v>
      </c>
      <c r="C44" s="34">
        <v>1030941.90147465</v>
      </c>
      <c r="D44" s="15">
        <v>61630.759999999995</v>
      </c>
      <c r="E44" s="15">
        <v>461630</v>
      </c>
      <c r="F44" s="35">
        <v>0</v>
      </c>
      <c r="G44" s="36">
        <f t="shared" si="1"/>
        <v>23026</v>
      </c>
    </row>
    <row r="45" spans="1:7" ht="13.5" customHeight="1" x14ac:dyDescent="0.3">
      <c r="A45" s="13" t="s">
        <v>57</v>
      </c>
      <c r="B45" s="14">
        <v>22005</v>
      </c>
      <c r="C45" s="34">
        <v>1286334.3270672339</v>
      </c>
      <c r="D45" s="15">
        <v>87531.12</v>
      </c>
      <c r="E45" s="15">
        <v>502676</v>
      </c>
      <c r="F45" s="35">
        <v>0</v>
      </c>
      <c r="G45" s="36">
        <f t="shared" si="1"/>
        <v>96726</v>
      </c>
    </row>
    <row r="46" spans="1:7" ht="13.5" customHeight="1" x14ac:dyDescent="0.3">
      <c r="A46" s="13" t="s">
        <v>45</v>
      </c>
      <c r="B46" s="14">
        <v>16002</v>
      </c>
      <c r="C46" s="34">
        <v>131210.78746041004</v>
      </c>
      <c r="D46" s="15">
        <v>6071.67</v>
      </c>
      <c r="E46" s="15">
        <v>165034</v>
      </c>
      <c r="F46" s="35">
        <v>0</v>
      </c>
      <c r="G46" s="36">
        <f t="shared" si="1"/>
        <v>0</v>
      </c>
    </row>
    <row r="47" spans="1:7" ht="13.5" customHeight="1" x14ac:dyDescent="0.3">
      <c r="A47" s="13" t="s">
        <v>146</v>
      </c>
      <c r="B47" s="14">
        <v>61007</v>
      </c>
      <c r="C47" s="34">
        <v>5254804.5938789891</v>
      </c>
      <c r="D47" s="15">
        <v>280769.33999999997</v>
      </c>
      <c r="E47" s="15">
        <v>826245</v>
      </c>
      <c r="F47" s="35">
        <v>0</v>
      </c>
      <c r="G47" s="36">
        <f t="shared" si="1"/>
        <v>1660773</v>
      </c>
    </row>
    <row r="48" spans="1:7" ht="13.5" customHeight="1" x14ac:dyDescent="0.3">
      <c r="A48" s="13" t="s">
        <v>18</v>
      </c>
      <c r="B48" s="14">
        <v>5003</v>
      </c>
      <c r="C48" s="34">
        <v>3086934.6078440952</v>
      </c>
      <c r="D48" s="15">
        <v>317974.01</v>
      </c>
      <c r="E48" s="15">
        <v>721493</v>
      </c>
      <c r="F48" s="35">
        <v>0</v>
      </c>
      <c r="G48" s="36">
        <f t="shared" si="1"/>
        <v>662987</v>
      </c>
    </row>
    <row r="49" spans="1:7" ht="13.5" customHeight="1" x14ac:dyDescent="0.3">
      <c r="A49" s="13" t="s">
        <v>69</v>
      </c>
      <c r="B49" s="14">
        <v>28002</v>
      </c>
      <c r="C49" s="34">
        <v>2456626.6952064456</v>
      </c>
      <c r="D49" s="15">
        <v>155624.76</v>
      </c>
      <c r="E49" s="15">
        <v>708853</v>
      </c>
      <c r="F49" s="35">
        <v>0</v>
      </c>
      <c r="G49" s="36">
        <f t="shared" si="1"/>
        <v>441648</v>
      </c>
    </row>
    <row r="50" spans="1:7" ht="13.5" customHeight="1" x14ac:dyDescent="0.3">
      <c r="A50" s="13" t="s">
        <v>46</v>
      </c>
      <c r="B50" s="14">
        <v>17001</v>
      </c>
      <c r="C50" s="34">
        <v>2431948.2535194401</v>
      </c>
      <c r="D50" s="15">
        <v>50747.88</v>
      </c>
      <c r="E50" s="15">
        <v>179021</v>
      </c>
      <c r="F50" s="35">
        <v>0</v>
      </c>
      <c r="G50" s="36">
        <f t="shared" si="1"/>
        <v>1011579</v>
      </c>
    </row>
    <row r="51" spans="1:7" ht="13.5" customHeight="1" x14ac:dyDescent="0.3">
      <c r="A51" s="13" t="s">
        <v>100</v>
      </c>
      <c r="B51" s="14">
        <v>44001</v>
      </c>
      <c r="C51" s="34">
        <v>1480807.45848177</v>
      </c>
      <c r="D51" s="15">
        <v>60396.939999999995</v>
      </c>
      <c r="E51" s="15">
        <v>462824</v>
      </c>
      <c r="F51" s="35">
        <v>0</v>
      </c>
      <c r="G51" s="36">
        <f t="shared" si="1"/>
        <v>247381</v>
      </c>
    </row>
    <row r="52" spans="1:7" ht="13.5" customHeight="1" x14ac:dyDescent="0.3">
      <c r="A52" s="13" t="s">
        <v>105</v>
      </c>
      <c r="B52" s="14">
        <v>46002</v>
      </c>
      <c r="C52" s="34">
        <v>1640884.6192551255</v>
      </c>
      <c r="D52" s="15">
        <v>48665.58</v>
      </c>
      <c r="E52" s="15">
        <v>180694</v>
      </c>
      <c r="F52" s="35">
        <v>0</v>
      </c>
      <c r="G52" s="36">
        <f t="shared" si="1"/>
        <v>615416</v>
      </c>
    </row>
    <row r="53" spans="1:7" ht="13.5" customHeight="1" x14ac:dyDescent="0.3">
      <c r="A53" s="13" t="s">
        <v>62</v>
      </c>
      <c r="B53" s="14">
        <v>24004</v>
      </c>
      <c r="C53" s="34">
        <v>3332104.7541821599</v>
      </c>
      <c r="D53" s="15">
        <v>164925.4</v>
      </c>
      <c r="E53" s="15">
        <v>703448</v>
      </c>
      <c r="F53" s="35">
        <v>0</v>
      </c>
      <c r="G53" s="36">
        <f t="shared" si="1"/>
        <v>880142</v>
      </c>
    </row>
    <row r="54" spans="1:7" ht="13.5" customHeight="1" x14ac:dyDescent="0.3">
      <c r="A54" s="13" t="s">
        <v>115</v>
      </c>
      <c r="B54" s="14">
        <v>50003</v>
      </c>
      <c r="C54" s="34">
        <v>5570085.3719631108</v>
      </c>
      <c r="D54" s="15">
        <v>211898.26</v>
      </c>
      <c r="E54" s="15">
        <v>653517</v>
      </c>
      <c r="F54" s="35">
        <v>0</v>
      </c>
      <c r="G54" s="36">
        <f t="shared" si="1"/>
        <v>2025577</v>
      </c>
    </row>
    <row r="55" spans="1:7" ht="13.5" customHeight="1" x14ac:dyDescent="0.3">
      <c r="A55" s="13" t="s">
        <v>37</v>
      </c>
      <c r="B55" s="14">
        <v>14001</v>
      </c>
      <c r="C55" s="34">
        <v>2860416.836461457</v>
      </c>
      <c r="D55" s="15">
        <v>75482.87</v>
      </c>
      <c r="E55" s="15">
        <v>163663</v>
      </c>
      <c r="F55" s="35">
        <v>0</v>
      </c>
      <c r="G55" s="36">
        <f t="shared" si="1"/>
        <v>1228804</v>
      </c>
    </row>
    <row r="56" spans="1:7" ht="13.5" customHeight="1" x14ac:dyDescent="0.3">
      <c r="A56" s="13" t="s">
        <v>22</v>
      </c>
      <c r="B56" s="14">
        <v>6002</v>
      </c>
      <c r="C56" s="34">
        <v>1649507.0423594401</v>
      </c>
      <c r="D56" s="15">
        <v>96749.290000000008</v>
      </c>
      <c r="E56" s="15">
        <v>327215</v>
      </c>
      <c r="F56" s="35">
        <v>0</v>
      </c>
      <c r="G56" s="36">
        <f t="shared" si="1"/>
        <v>449164</v>
      </c>
    </row>
    <row r="57" spans="1:7" ht="13.5" customHeight="1" x14ac:dyDescent="0.3">
      <c r="A57" s="13" t="s">
        <v>76</v>
      </c>
      <c r="B57" s="14">
        <v>33001</v>
      </c>
      <c r="C57" s="34">
        <v>3642586.434872265</v>
      </c>
      <c r="D57" s="15">
        <v>200119.94</v>
      </c>
      <c r="E57" s="15">
        <v>545519</v>
      </c>
      <c r="F57" s="35">
        <v>0</v>
      </c>
      <c r="G57" s="36">
        <f t="shared" si="1"/>
        <v>1175714</v>
      </c>
    </row>
    <row r="58" spans="1:7" ht="13.5" customHeight="1" x14ac:dyDescent="0.3">
      <c r="A58" s="13" t="s">
        <v>111</v>
      </c>
      <c r="B58" s="14">
        <v>49004</v>
      </c>
      <c r="C58" s="34">
        <v>3800864.1060912679</v>
      </c>
      <c r="D58" s="15">
        <v>224962.09000000003</v>
      </c>
      <c r="E58" s="15">
        <v>601516</v>
      </c>
      <c r="F58" s="35">
        <v>0</v>
      </c>
      <c r="G58" s="36">
        <f t="shared" si="1"/>
        <v>1186435</v>
      </c>
    </row>
    <row r="59" spans="1:7" ht="13.5" customHeight="1" x14ac:dyDescent="0.3">
      <c r="A59" s="13" t="s">
        <v>150</v>
      </c>
      <c r="B59" s="14">
        <v>63001</v>
      </c>
      <c r="C59" s="34">
        <v>2310487.7550214627</v>
      </c>
      <c r="D59" s="15">
        <v>87851.91</v>
      </c>
      <c r="E59" s="15">
        <v>155197</v>
      </c>
      <c r="F59" s="35">
        <v>0</v>
      </c>
      <c r="G59" s="36">
        <f t="shared" si="1"/>
        <v>956121</v>
      </c>
    </row>
    <row r="60" spans="1:7" ht="13.5" customHeight="1" x14ac:dyDescent="0.3">
      <c r="A60" s="13" t="s">
        <v>124</v>
      </c>
      <c r="B60" s="14">
        <v>53001</v>
      </c>
      <c r="C60" s="34">
        <v>1945591.5502174762</v>
      </c>
      <c r="D60" s="15">
        <v>109474.66</v>
      </c>
      <c r="E60" s="15">
        <v>362715</v>
      </c>
      <c r="F60" s="35">
        <v>0</v>
      </c>
      <c r="G60" s="36">
        <f t="shared" si="1"/>
        <v>555343</v>
      </c>
    </row>
    <row r="61" spans="1:7" ht="13.5" customHeight="1" x14ac:dyDescent="0.3">
      <c r="A61" s="13" t="s">
        <v>65</v>
      </c>
      <c r="B61" s="14">
        <v>26004</v>
      </c>
      <c r="C61" s="34">
        <v>3435846.5402247054</v>
      </c>
      <c r="D61" s="15">
        <v>187851.87</v>
      </c>
      <c r="E61" s="15">
        <v>442713</v>
      </c>
      <c r="F61" s="35">
        <v>0</v>
      </c>
      <c r="G61" s="36">
        <f t="shared" si="1"/>
        <v>1181284</v>
      </c>
    </row>
    <row r="62" spans="1:7" ht="13.5" customHeight="1" x14ac:dyDescent="0.3">
      <c r="A62" s="13" t="s">
        <v>24</v>
      </c>
      <c r="B62" s="14">
        <v>6006</v>
      </c>
      <c r="C62" s="34">
        <v>4291198.0438661017</v>
      </c>
      <c r="D62" s="15">
        <v>1007240.47</v>
      </c>
      <c r="E62" s="15">
        <v>1384249</v>
      </c>
      <c r="F62" s="35">
        <v>0</v>
      </c>
      <c r="G62" s="36">
        <f t="shared" si="1"/>
        <v>257730</v>
      </c>
    </row>
    <row r="63" spans="1:7" ht="13.5" customHeight="1" x14ac:dyDescent="0.3">
      <c r="A63" s="13" t="s">
        <v>67</v>
      </c>
      <c r="B63" s="14">
        <v>27001</v>
      </c>
      <c r="C63" s="34">
        <v>2825992.4045471312</v>
      </c>
      <c r="D63" s="15">
        <v>220001.96</v>
      </c>
      <c r="E63" s="15">
        <v>445240</v>
      </c>
      <c r="F63" s="35">
        <v>0</v>
      </c>
      <c r="G63" s="36">
        <f t="shared" si="1"/>
        <v>857755</v>
      </c>
    </row>
    <row r="64" spans="1:7" ht="13.5" customHeight="1" x14ac:dyDescent="0.3">
      <c r="A64" s="13" t="s">
        <v>70</v>
      </c>
      <c r="B64" s="14">
        <v>28003</v>
      </c>
      <c r="C64" s="34">
        <v>6526799.4562449669</v>
      </c>
      <c r="D64" s="15">
        <v>332257.92000000004</v>
      </c>
      <c r="E64" s="15">
        <v>1151068</v>
      </c>
      <c r="F64" s="35">
        <v>0</v>
      </c>
      <c r="G64" s="36">
        <f t="shared" si="1"/>
        <v>1946203</v>
      </c>
    </row>
    <row r="65" spans="1:7" ht="13.5" customHeight="1" x14ac:dyDescent="0.3">
      <c r="A65" s="13" t="s">
        <v>72</v>
      </c>
      <c r="B65" s="14">
        <v>30001</v>
      </c>
      <c r="C65" s="34">
        <v>3134344.0680114152</v>
      </c>
      <c r="D65" s="15">
        <v>128014.81999999999</v>
      </c>
      <c r="E65" s="15">
        <v>474155</v>
      </c>
      <c r="F65" s="35">
        <v>0</v>
      </c>
      <c r="G65" s="36">
        <f t="shared" si="1"/>
        <v>1029010</v>
      </c>
    </row>
    <row r="66" spans="1:7" ht="13.5" customHeight="1" x14ac:dyDescent="0.3">
      <c r="A66" s="13" t="s">
        <v>74</v>
      </c>
      <c r="B66" s="14">
        <v>31001</v>
      </c>
      <c r="C66" s="34">
        <v>2038677.7753573335</v>
      </c>
      <c r="D66" s="15">
        <v>216533.42</v>
      </c>
      <c r="E66" s="15">
        <v>400050</v>
      </c>
      <c r="F66" s="35">
        <v>0</v>
      </c>
      <c r="G66" s="36">
        <f t="shared" si="1"/>
        <v>511022</v>
      </c>
    </row>
    <row r="67" spans="1:7" ht="13.5" customHeight="1" x14ac:dyDescent="0.3">
      <c r="A67" s="13" t="s">
        <v>93</v>
      </c>
      <c r="B67" s="14">
        <v>41002</v>
      </c>
      <c r="C67" s="34">
        <v>47758852.195768379</v>
      </c>
      <c r="D67" s="15">
        <v>1287643.17</v>
      </c>
      <c r="E67" s="15">
        <v>9978072</v>
      </c>
      <c r="F67" s="35">
        <v>0</v>
      </c>
      <c r="G67" s="36">
        <f t="shared" si="1"/>
        <v>13257533</v>
      </c>
    </row>
    <row r="68" spans="1:7" ht="13.5" customHeight="1" x14ac:dyDescent="0.3">
      <c r="A68" s="13" t="s">
        <v>38</v>
      </c>
      <c r="B68" s="14">
        <v>14002</v>
      </c>
      <c r="C68" s="34">
        <v>1686995.8387767002</v>
      </c>
      <c r="D68" s="15">
        <v>53890.34</v>
      </c>
      <c r="E68" s="15">
        <v>128240</v>
      </c>
      <c r="F68" s="35">
        <v>0</v>
      </c>
      <c r="G68" s="36">
        <f t="shared" si="1"/>
        <v>688313</v>
      </c>
    </row>
    <row r="69" spans="1:7" ht="13.5" customHeight="1" x14ac:dyDescent="0.3">
      <c r="A69" s="13" t="s">
        <v>29</v>
      </c>
      <c r="B69" s="14">
        <v>10001</v>
      </c>
      <c r="C69" s="34">
        <v>1294863.02839547</v>
      </c>
      <c r="D69" s="15">
        <v>63266.130000000005</v>
      </c>
      <c r="E69" s="15">
        <v>296783</v>
      </c>
      <c r="F69" s="35">
        <v>0</v>
      </c>
      <c r="G69" s="36">
        <f t="shared" ref="G69:G100" si="2">IF(((0.5*C69)-(0.5*D69)-(0.5*F69)-E69)&lt;0,0,ROUND((0.5*C69)-(0.5*D69)-(0.5*F69)-E69,0))</f>
        <v>319015</v>
      </c>
    </row>
    <row r="70" spans="1:7" ht="13.5" customHeight="1" x14ac:dyDescent="0.3">
      <c r="A70" s="13" t="s">
        <v>80</v>
      </c>
      <c r="B70" s="14">
        <v>34002</v>
      </c>
      <c r="C70" s="34">
        <v>2000238.0356856529</v>
      </c>
      <c r="D70" s="15">
        <v>194235.90999999992</v>
      </c>
      <c r="E70" s="15">
        <v>698115</v>
      </c>
      <c r="F70" s="35">
        <v>0</v>
      </c>
      <c r="G70" s="36">
        <f t="shared" si="2"/>
        <v>204886</v>
      </c>
    </row>
    <row r="71" spans="1:7" ht="13.5" customHeight="1" x14ac:dyDescent="0.3">
      <c r="A71" s="13" t="s">
        <v>118</v>
      </c>
      <c r="B71" s="14">
        <v>51002</v>
      </c>
      <c r="C71" s="34">
        <v>4000772.8669968285</v>
      </c>
      <c r="D71" s="15">
        <v>198239.66999999998</v>
      </c>
      <c r="E71" s="15">
        <v>2173892</v>
      </c>
      <c r="F71" s="35">
        <v>0</v>
      </c>
      <c r="G71" s="36">
        <f t="shared" si="2"/>
        <v>0</v>
      </c>
    </row>
    <row r="72" spans="1:7" ht="13.5" customHeight="1" x14ac:dyDescent="0.3">
      <c r="A72" s="13" t="s">
        <v>134</v>
      </c>
      <c r="B72" s="14">
        <v>56006</v>
      </c>
      <c r="C72" s="34">
        <v>2052627.3100067668</v>
      </c>
      <c r="D72" s="15">
        <v>169699.4</v>
      </c>
      <c r="E72" s="15">
        <v>610208</v>
      </c>
      <c r="F72" s="35">
        <v>0</v>
      </c>
      <c r="G72" s="36">
        <f t="shared" si="2"/>
        <v>331256</v>
      </c>
    </row>
    <row r="73" spans="1:7" ht="13.5" customHeight="1" x14ac:dyDescent="0.3">
      <c r="A73" s="13" t="s">
        <v>60</v>
      </c>
      <c r="B73" s="14">
        <v>23002</v>
      </c>
      <c r="C73" s="34">
        <v>5195497.3178752307</v>
      </c>
      <c r="D73" s="15">
        <v>380318.83999999997</v>
      </c>
      <c r="E73" s="15">
        <v>1600366</v>
      </c>
      <c r="F73" s="35">
        <v>0</v>
      </c>
      <c r="G73" s="36">
        <f t="shared" si="2"/>
        <v>807223</v>
      </c>
    </row>
    <row r="74" spans="1:7" ht="13.5" customHeight="1" x14ac:dyDescent="0.3">
      <c r="A74" s="16" t="s">
        <v>125</v>
      </c>
      <c r="B74" s="17">
        <v>53002</v>
      </c>
      <c r="C74" s="37">
        <v>768535.63026785722</v>
      </c>
      <c r="D74" s="18">
        <v>120612.43000000001</v>
      </c>
      <c r="E74" s="18">
        <v>505773</v>
      </c>
      <c r="F74" s="38">
        <v>0</v>
      </c>
      <c r="G74" s="39">
        <f t="shared" si="2"/>
        <v>0</v>
      </c>
    </row>
    <row r="75" spans="1:7" ht="13.5" customHeight="1" x14ac:dyDescent="0.3">
      <c r="A75" s="13" t="s">
        <v>107</v>
      </c>
      <c r="B75" s="14">
        <v>48003</v>
      </c>
      <c r="C75" s="34">
        <v>3050370.4435240622</v>
      </c>
      <c r="D75" s="15">
        <v>432278.37000000005</v>
      </c>
      <c r="E75" s="15">
        <v>769792</v>
      </c>
      <c r="F75" s="35">
        <v>0</v>
      </c>
      <c r="G75" s="36">
        <f t="shared" si="2"/>
        <v>539254</v>
      </c>
    </row>
    <row r="76" spans="1:7" ht="13.5" customHeight="1" x14ac:dyDescent="0.3">
      <c r="A76" s="13" t="s">
        <v>10</v>
      </c>
      <c r="B76" s="14">
        <v>2002</v>
      </c>
      <c r="C76" s="34">
        <v>24626255.279572919</v>
      </c>
      <c r="D76" s="15">
        <v>810138.50999999989</v>
      </c>
      <c r="E76" s="15">
        <v>2443280</v>
      </c>
      <c r="F76" s="35">
        <v>0</v>
      </c>
      <c r="G76" s="36">
        <f t="shared" si="2"/>
        <v>9464778</v>
      </c>
    </row>
    <row r="77" spans="1:7" ht="13.5" customHeight="1" x14ac:dyDescent="0.3">
      <c r="A77" s="13" t="s">
        <v>58</v>
      </c>
      <c r="B77" s="14">
        <v>22006</v>
      </c>
      <c r="C77" s="34">
        <v>3634472.4156024829</v>
      </c>
      <c r="D77" s="15">
        <v>451075.88</v>
      </c>
      <c r="E77" s="15">
        <v>974066</v>
      </c>
      <c r="F77" s="35">
        <v>0</v>
      </c>
      <c r="G77" s="36">
        <f t="shared" si="2"/>
        <v>617632</v>
      </c>
    </row>
    <row r="78" spans="1:7" ht="13.5" customHeight="1" x14ac:dyDescent="0.3">
      <c r="A78" s="13" t="s">
        <v>36</v>
      </c>
      <c r="B78" s="14">
        <v>13003</v>
      </c>
      <c r="C78" s="34">
        <v>2505947.5224156538</v>
      </c>
      <c r="D78" s="15">
        <v>160054.18</v>
      </c>
      <c r="E78" s="15">
        <v>470867</v>
      </c>
      <c r="F78" s="35">
        <v>0</v>
      </c>
      <c r="G78" s="36">
        <f t="shared" si="2"/>
        <v>702080</v>
      </c>
    </row>
    <row r="79" spans="1:7" ht="13.5" customHeight="1" x14ac:dyDescent="0.3">
      <c r="A79" s="13" t="s">
        <v>11</v>
      </c>
      <c r="B79" s="14">
        <v>2003</v>
      </c>
      <c r="C79" s="34">
        <v>2016126.1022417401</v>
      </c>
      <c r="D79" s="15">
        <v>104680.41999999998</v>
      </c>
      <c r="E79" s="15">
        <v>547168</v>
      </c>
      <c r="F79" s="35">
        <v>0</v>
      </c>
      <c r="G79" s="36">
        <f t="shared" si="2"/>
        <v>408555</v>
      </c>
    </row>
    <row r="80" spans="1:7" ht="13.5" customHeight="1" x14ac:dyDescent="0.3">
      <c r="A80" s="13" t="s">
        <v>83</v>
      </c>
      <c r="B80" s="14">
        <v>37003</v>
      </c>
      <c r="C80" s="34">
        <v>1686995.8387767002</v>
      </c>
      <c r="D80" s="15">
        <v>184064.84</v>
      </c>
      <c r="E80" s="15">
        <v>278453</v>
      </c>
      <c r="F80" s="35">
        <v>0</v>
      </c>
      <c r="G80" s="36">
        <f t="shared" si="2"/>
        <v>473012</v>
      </c>
    </row>
    <row r="81" spans="1:7" ht="13.5" customHeight="1" x14ac:dyDescent="0.3">
      <c r="A81" s="13" t="s">
        <v>81</v>
      </c>
      <c r="B81" s="14">
        <v>35002</v>
      </c>
      <c r="C81" s="34">
        <v>2441711.6785968239</v>
      </c>
      <c r="D81" s="15">
        <v>271130.34999999998</v>
      </c>
      <c r="E81" s="15">
        <v>326246</v>
      </c>
      <c r="F81" s="35">
        <v>0</v>
      </c>
      <c r="G81" s="36">
        <f t="shared" si="2"/>
        <v>759045</v>
      </c>
    </row>
    <row r="82" spans="1:7" ht="13.5" customHeight="1" x14ac:dyDescent="0.3">
      <c r="A82" s="13" t="s">
        <v>26</v>
      </c>
      <c r="B82" s="14">
        <v>7002</v>
      </c>
      <c r="C82" s="34">
        <v>2847820.3214205904</v>
      </c>
      <c r="D82" s="15">
        <v>224268.16800000001</v>
      </c>
      <c r="E82" s="15">
        <v>461216</v>
      </c>
      <c r="F82" s="35">
        <v>0</v>
      </c>
      <c r="G82" s="36">
        <f t="shared" si="2"/>
        <v>850560</v>
      </c>
    </row>
    <row r="83" spans="1:7" ht="13.5" customHeight="1" x14ac:dyDescent="0.3">
      <c r="A83" s="13" t="s">
        <v>86</v>
      </c>
      <c r="B83" s="14">
        <v>38003</v>
      </c>
      <c r="C83" s="34">
        <v>1501894.9064664789</v>
      </c>
      <c r="D83" s="15">
        <v>92943.290000000008</v>
      </c>
      <c r="E83" s="15">
        <v>418074</v>
      </c>
      <c r="F83" s="35">
        <v>0</v>
      </c>
      <c r="G83" s="36">
        <f t="shared" si="2"/>
        <v>286402</v>
      </c>
    </row>
    <row r="84" spans="1:7" ht="13.5" customHeight="1" x14ac:dyDescent="0.3">
      <c r="A84" s="13" t="s">
        <v>103</v>
      </c>
      <c r="B84" s="14">
        <v>45005</v>
      </c>
      <c r="C84" s="34">
        <v>2245505.7565944707</v>
      </c>
      <c r="D84" s="15">
        <v>125639.15</v>
      </c>
      <c r="E84" s="15">
        <v>475190</v>
      </c>
      <c r="F84" s="35">
        <v>0</v>
      </c>
      <c r="G84" s="36">
        <f t="shared" si="2"/>
        <v>584743</v>
      </c>
    </row>
    <row r="85" spans="1:7" ht="13.5" customHeight="1" x14ac:dyDescent="0.3">
      <c r="A85" s="13" t="s">
        <v>90</v>
      </c>
      <c r="B85" s="14">
        <v>40001</v>
      </c>
      <c r="C85" s="34">
        <v>4806813.4766927324</v>
      </c>
      <c r="D85" s="15">
        <v>292475.98</v>
      </c>
      <c r="E85" s="15">
        <v>4627733</v>
      </c>
      <c r="F85" s="35">
        <v>0</v>
      </c>
      <c r="G85" s="36">
        <f t="shared" si="2"/>
        <v>0</v>
      </c>
    </row>
    <row r="86" spans="1:7" ht="13.5" customHeight="1" x14ac:dyDescent="0.3">
      <c r="A86" s="13" t="s">
        <v>123</v>
      </c>
      <c r="B86" s="14">
        <v>52004</v>
      </c>
      <c r="C86" s="34">
        <v>2484358.8567337971</v>
      </c>
      <c r="D86" s="15">
        <v>207496.53999999998</v>
      </c>
      <c r="E86" s="15">
        <v>462375</v>
      </c>
      <c r="F86" s="35">
        <v>0</v>
      </c>
      <c r="G86" s="36">
        <f t="shared" si="2"/>
        <v>676056</v>
      </c>
    </row>
    <row r="87" spans="1:7" ht="13.5" customHeight="1" x14ac:dyDescent="0.3">
      <c r="A87" s="13" t="s">
        <v>94</v>
      </c>
      <c r="B87" s="14">
        <v>41004</v>
      </c>
      <c r="C87" s="34">
        <v>8412485.916033145</v>
      </c>
      <c r="D87" s="15">
        <v>470882.89999999997</v>
      </c>
      <c r="E87" s="15">
        <v>1596582</v>
      </c>
      <c r="F87" s="35">
        <v>0</v>
      </c>
      <c r="G87" s="36">
        <f t="shared" si="2"/>
        <v>2374220</v>
      </c>
    </row>
    <row r="88" spans="1:7" ht="13.5" customHeight="1" x14ac:dyDescent="0.3">
      <c r="A88" s="13" t="s">
        <v>101</v>
      </c>
      <c r="B88" s="14">
        <v>44002</v>
      </c>
      <c r="C88" s="34">
        <v>1860381.5222065279</v>
      </c>
      <c r="D88" s="15">
        <v>230734.94</v>
      </c>
      <c r="E88" s="15">
        <v>340405</v>
      </c>
      <c r="F88" s="35">
        <v>0</v>
      </c>
      <c r="G88" s="36">
        <f t="shared" si="2"/>
        <v>474418</v>
      </c>
    </row>
    <row r="89" spans="1:7" ht="13.5" customHeight="1" x14ac:dyDescent="0.3">
      <c r="A89" s="13" t="s">
        <v>96</v>
      </c>
      <c r="B89" s="14">
        <v>42001</v>
      </c>
      <c r="C89" s="34">
        <v>2760836.7274052119</v>
      </c>
      <c r="D89" s="15">
        <v>307761.44999999995</v>
      </c>
      <c r="E89" s="15">
        <v>581330</v>
      </c>
      <c r="F89" s="35">
        <v>0</v>
      </c>
      <c r="G89" s="36">
        <f t="shared" si="2"/>
        <v>645208</v>
      </c>
    </row>
    <row r="90" spans="1:7" ht="13.5" customHeight="1" x14ac:dyDescent="0.3">
      <c r="A90" s="13" t="s">
        <v>88</v>
      </c>
      <c r="B90" s="14">
        <v>39002</v>
      </c>
      <c r="C90" s="34">
        <v>8873073.2691738773</v>
      </c>
      <c r="D90" s="15">
        <v>338316.43000000005</v>
      </c>
      <c r="E90" s="15">
        <v>2267752</v>
      </c>
      <c r="F90" s="35">
        <v>0</v>
      </c>
      <c r="G90" s="36">
        <f t="shared" si="2"/>
        <v>1999626</v>
      </c>
    </row>
    <row r="91" spans="1:7" ht="13.5" customHeight="1" x14ac:dyDescent="0.3">
      <c r="A91" s="13" t="s">
        <v>141</v>
      </c>
      <c r="B91" s="14">
        <v>60003</v>
      </c>
      <c r="C91" s="34">
        <v>1929329.9589194243</v>
      </c>
      <c r="D91" s="15">
        <v>337297.99</v>
      </c>
      <c r="E91" s="15">
        <v>417956</v>
      </c>
      <c r="F91" s="35">
        <v>0</v>
      </c>
      <c r="G91" s="36">
        <f t="shared" si="2"/>
        <v>378060</v>
      </c>
    </row>
    <row r="92" spans="1:7" ht="13.5" customHeight="1" x14ac:dyDescent="0.3">
      <c r="A92" s="13" t="s">
        <v>99</v>
      </c>
      <c r="B92" s="14">
        <v>43007</v>
      </c>
      <c r="C92" s="34">
        <v>3474923.0525229466</v>
      </c>
      <c r="D92" s="15">
        <v>222659.49000000002</v>
      </c>
      <c r="E92" s="15">
        <v>478186</v>
      </c>
      <c r="F92" s="35">
        <v>0</v>
      </c>
      <c r="G92" s="36">
        <f t="shared" si="2"/>
        <v>1147946</v>
      </c>
    </row>
    <row r="93" spans="1:7" ht="13.5" customHeight="1" x14ac:dyDescent="0.3">
      <c r="A93" s="13" t="s">
        <v>41</v>
      </c>
      <c r="B93" s="14">
        <v>15001</v>
      </c>
      <c r="C93" s="34">
        <v>1218385.8835609502</v>
      </c>
      <c r="D93" s="15">
        <v>55933.369999999995</v>
      </c>
      <c r="E93" s="15">
        <v>174815</v>
      </c>
      <c r="F93" s="35">
        <v>0</v>
      </c>
      <c r="G93" s="36">
        <f t="shared" si="2"/>
        <v>406411</v>
      </c>
    </row>
    <row r="94" spans="1:7" ht="13.5" customHeight="1" x14ac:dyDescent="0.3">
      <c r="A94" s="13" t="s">
        <v>42</v>
      </c>
      <c r="B94" s="14">
        <v>15002</v>
      </c>
      <c r="C94" s="34">
        <v>3525585.7177106268</v>
      </c>
      <c r="D94" s="15">
        <v>128674.88999999998</v>
      </c>
      <c r="E94" s="15">
        <v>214750</v>
      </c>
      <c r="F94" s="35">
        <v>0</v>
      </c>
      <c r="G94" s="36">
        <f t="shared" si="2"/>
        <v>1483705</v>
      </c>
    </row>
    <row r="95" spans="1:7" ht="13.5" customHeight="1" x14ac:dyDescent="0.3">
      <c r="A95" s="13" t="s">
        <v>104</v>
      </c>
      <c r="B95" s="14">
        <v>46001</v>
      </c>
      <c r="C95" s="34">
        <v>22727207.940859564</v>
      </c>
      <c r="D95" s="15">
        <v>719343.3</v>
      </c>
      <c r="E95" s="15">
        <v>4852146</v>
      </c>
      <c r="F95" s="35">
        <v>0</v>
      </c>
      <c r="G95" s="36">
        <f t="shared" si="2"/>
        <v>6151786</v>
      </c>
    </row>
    <row r="96" spans="1:7" ht="13.5" customHeight="1" x14ac:dyDescent="0.3">
      <c r="A96" s="13" t="s">
        <v>77</v>
      </c>
      <c r="B96" s="14">
        <v>33002</v>
      </c>
      <c r="C96" s="34">
        <v>2292627.9146360829</v>
      </c>
      <c r="D96" s="15">
        <v>410019.54000000004</v>
      </c>
      <c r="E96" s="15">
        <v>326213</v>
      </c>
      <c r="F96" s="35">
        <v>0</v>
      </c>
      <c r="G96" s="36">
        <f t="shared" si="2"/>
        <v>615091</v>
      </c>
    </row>
    <row r="97" spans="1:7" ht="13.5" customHeight="1" x14ac:dyDescent="0.3">
      <c r="A97" s="13" t="s">
        <v>63</v>
      </c>
      <c r="B97" s="14">
        <v>25004</v>
      </c>
      <c r="C97" s="34">
        <v>7619222.9839872336</v>
      </c>
      <c r="D97" s="15">
        <v>391546.98</v>
      </c>
      <c r="E97" s="15">
        <v>1721510</v>
      </c>
      <c r="F97" s="35">
        <v>0</v>
      </c>
      <c r="G97" s="36">
        <f t="shared" si="2"/>
        <v>1892328</v>
      </c>
    </row>
    <row r="98" spans="1:7" ht="13.5" customHeight="1" x14ac:dyDescent="0.3">
      <c r="A98" s="13" t="s">
        <v>71</v>
      </c>
      <c r="B98" s="14">
        <v>29004</v>
      </c>
      <c r="C98" s="34">
        <v>3890459.6707486315</v>
      </c>
      <c r="D98" s="15">
        <v>340140.89</v>
      </c>
      <c r="E98" s="15">
        <v>1112726</v>
      </c>
      <c r="F98" s="35">
        <v>0</v>
      </c>
      <c r="G98" s="36">
        <f t="shared" si="2"/>
        <v>662433</v>
      </c>
    </row>
    <row r="99" spans="1:7" ht="13.5" customHeight="1" x14ac:dyDescent="0.3">
      <c r="A99" s="13" t="s">
        <v>47</v>
      </c>
      <c r="B99" s="14">
        <v>17002</v>
      </c>
      <c r="C99" s="34">
        <v>19968407.411653537</v>
      </c>
      <c r="D99" s="15">
        <v>764883.65999999992</v>
      </c>
      <c r="E99" s="15">
        <v>4043295</v>
      </c>
      <c r="F99" s="35">
        <v>0</v>
      </c>
      <c r="G99" s="36">
        <f t="shared" si="2"/>
        <v>5558467</v>
      </c>
    </row>
    <row r="100" spans="1:7" ht="13.5" customHeight="1" x14ac:dyDescent="0.3">
      <c r="A100" s="13" t="s">
        <v>149</v>
      </c>
      <c r="B100" s="14">
        <v>62006</v>
      </c>
      <c r="C100" s="34">
        <v>4488897.9757040003</v>
      </c>
      <c r="D100" s="15">
        <v>389950.71999999997</v>
      </c>
      <c r="E100" s="15">
        <v>627810</v>
      </c>
      <c r="F100" s="35">
        <v>0</v>
      </c>
      <c r="G100" s="36">
        <f t="shared" si="2"/>
        <v>1421664</v>
      </c>
    </row>
    <row r="101" spans="1:7" ht="13.5" customHeight="1" x14ac:dyDescent="0.3">
      <c r="A101" s="13" t="s">
        <v>98</v>
      </c>
      <c r="B101" s="14">
        <v>43002</v>
      </c>
      <c r="C101" s="34">
        <v>2348423.0948168915</v>
      </c>
      <c r="D101" s="15">
        <v>110100.63</v>
      </c>
      <c r="E101" s="15">
        <v>240135</v>
      </c>
      <c r="F101" s="35">
        <v>0</v>
      </c>
      <c r="G101" s="36">
        <f t="shared" ref="G101:G132" si="3">IF(((0.5*C101)-(0.5*D101)-(0.5*F101)-E101)&lt;0,0,ROUND((0.5*C101)-(0.5*D101)-(0.5*F101)-E101,0))</f>
        <v>879026</v>
      </c>
    </row>
    <row r="102" spans="1:7" ht="13.5" customHeight="1" x14ac:dyDescent="0.3">
      <c r="A102" s="13" t="s">
        <v>48</v>
      </c>
      <c r="B102" s="14">
        <v>17003</v>
      </c>
      <c r="C102" s="34">
        <v>2199037.9361831779</v>
      </c>
      <c r="D102" s="15">
        <v>73407.179999999993</v>
      </c>
      <c r="E102" s="15">
        <v>249895</v>
      </c>
      <c r="F102" s="35">
        <v>0</v>
      </c>
      <c r="G102" s="36">
        <f t="shared" si="3"/>
        <v>812920</v>
      </c>
    </row>
    <row r="103" spans="1:7" ht="13.5" customHeight="1" x14ac:dyDescent="0.3">
      <c r="A103" s="13" t="s">
        <v>119</v>
      </c>
      <c r="B103" s="14">
        <v>51003</v>
      </c>
      <c r="C103" s="34">
        <v>2454463.6125040003</v>
      </c>
      <c r="D103" s="15">
        <v>75722.81</v>
      </c>
      <c r="E103" s="15">
        <v>218939</v>
      </c>
      <c r="F103" s="35">
        <v>0</v>
      </c>
      <c r="G103" s="36">
        <f t="shared" si="3"/>
        <v>970431</v>
      </c>
    </row>
    <row r="104" spans="1:7" ht="13.5" customHeight="1" x14ac:dyDescent="0.3">
      <c r="A104" s="13" t="s">
        <v>28</v>
      </c>
      <c r="B104" s="14">
        <v>9002</v>
      </c>
      <c r="C104" s="34">
        <v>2002305.6333153932</v>
      </c>
      <c r="D104" s="15">
        <v>179648.90999999997</v>
      </c>
      <c r="E104" s="15">
        <v>434522</v>
      </c>
      <c r="F104" s="35">
        <v>0</v>
      </c>
      <c r="G104" s="36">
        <f t="shared" si="3"/>
        <v>476806</v>
      </c>
    </row>
    <row r="105" spans="1:7" ht="13.5" customHeight="1" x14ac:dyDescent="0.3">
      <c r="A105" s="13" t="s">
        <v>135</v>
      </c>
      <c r="B105" s="14">
        <v>56007</v>
      </c>
      <c r="C105" s="34">
        <v>3164308.5789483869</v>
      </c>
      <c r="D105" s="15">
        <v>150081.87</v>
      </c>
      <c r="E105" s="15">
        <v>672360</v>
      </c>
      <c r="F105" s="35">
        <v>0</v>
      </c>
      <c r="G105" s="36">
        <f t="shared" si="3"/>
        <v>834753</v>
      </c>
    </row>
    <row r="106" spans="1:7" ht="13.5" customHeight="1" x14ac:dyDescent="0.3">
      <c r="A106" s="13" t="s">
        <v>61</v>
      </c>
      <c r="B106" s="14">
        <v>23003</v>
      </c>
      <c r="C106" s="34">
        <v>1124663.8925178002</v>
      </c>
      <c r="D106" s="15">
        <v>71431.149999999994</v>
      </c>
      <c r="E106" s="15">
        <v>102307</v>
      </c>
      <c r="F106" s="35">
        <v>0</v>
      </c>
      <c r="G106" s="36">
        <f t="shared" si="3"/>
        <v>424309</v>
      </c>
    </row>
    <row r="107" spans="1:7" ht="13.5" customHeight="1" x14ac:dyDescent="0.3">
      <c r="A107" s="13" t="s">
        <v>153</v>
      </c>
      <c r="B107" s="14">
        <v>65001</v>
      </c>
      <c r="C107" s="34">
        <v>12265209.523906611</v>
      </c>
      <c r="D107" s="15">
        <v>386863.53</v>
      </c>
      <c r="E107" s="15">
        <v>79694</v>
      </c>
      <c r="F107" s="35">
        <v>0</v>
      </c>
      <c r="G107" s="36">
        <f t="shared" si="3"/>
        <v>5859479</v>
      </c>
    </row>
    <row r="108" spans="1:7" ht="13.5" customHeight="1" x14ac:dyDescent="0.3">
      <c r="A108" s="13" t="s">
        <v>89</v>
      </c>
      <c r="B108" s="14">
        <v>39006</v>
      </c>
      <c r="C108" s="34">
        <v>2563965.8978233179</v>
      </c>
      <c r="D108" s="15">
        <v>87982.799999999988</v>
      </c>
      <c r="E108" s="15">
        <v>457328</v>
      </c>
      <c r="F108" s="35">
        <v>0</v>
      </c>
      <c r="G108" s="36">
        <f t="shared" si="3"/>
        <v>780664</v>
      </c>
    </row>
    <row r="109" spans="1:7" ht="13.5" customHeight="1" x14ac:dyDescent="0.3">
      <c r="A109" s="13" t="s">
        <v>142</v>
      </c>
      <c r="B109" s="14">
        <v>60004</v>
      </c>
      <c r="C109" s="34">
        <v>3692231.7032649494</v>
      </c>
      <c r="D109" s="15">
        <v>153611.63</v>
      </c>
      <c r="E109" s="15">
        <v>570991</v>
      </c>
      <c r="F109" s="35">
        <v>0</v>
      </c>
      <c r="G109" s="36">
        <f t="shared" si="3"/>
        <v>1198319</v>
      </c>
    </row>
    <row r="110" spans="1:7" ht="13.5" customHeight="1" x14ac:dyDescent="0.3">
      <c r="A110" s="13" t="s">
        <v>78</v>
      </c>
      <c r="B110" s="14">
        <v>33003</v>
      </c>
      <c r="C110" s="34">
        <v>4218638.1228905106</v>
      </c>
      <c r="D110" s="15">
        <v>161539.09</v>
      </c>
      <c r="E110" s="15">
        <v>585725</v>
      </c>
      <c r="F110" s="35">
        <v>0</v>
      </c>
      <c r="G110" s="36">
        <f t="shared" si="3"/>
        <v>1442825</v>
      </c>
    </row>
    <row r="111" spans="1:7" ht="13.5" customHeight="1" x14ac:dyDescent="0.3">
      <c r="A111" s="13" t="s">
        <v>75</v>
      </c>
      <c r="B111" s="14">
        <v>32002</v>
      </c>
      <c r="C111" s="34">
        <v>20624371.046209551</v>
      </c>
      <c r="D111" s="15">
        <v>1503877.67</v>
      </c>
      <c r="E111" s="15">
        <v>3388344</v>
      </c>
      <c r="F111" s="35">
        <v>0</v>
      </c>
      <c r="G111" s="36">
        <f t="shared" si="3"/>
        <v>6171903</v>
      </c>
    </row>
    <row r="112" spans="1:7" ht="13.5" customHeight="1" x14ac:dyDescent="0.3">
      <c r="A112" s="13" t="s">
        <v>8</v>
      </c>
      <c r="B112" s="14">
        <v>1001</v>
      </c>
      <c r="C112" s="34">
        <v>2535539.890774149</v>
      </c>
      <c r="D112" s="15">
        <v>137704.63</v>
      </c>
      <c r="E112" s="15">
        <v>333520</v>
      </c>
      <c r="F112" s="35">
        <v>0</v>
      </c>
      <c r="G112" s="36">
        <f t="shared" si="3"/>
        <v>865398</v>
      </c>
    </row>
    <row r="113" spans="1:7" ht="13.5" customHeight="1" x14ac:dyDescent="0.3">
      <c r="A113" s="13" t="s">
        <v>32</v>
      </c>
      <c r="B113" s="14">
        <v>11005</v>
      </c>
      <c r="C113" s="34">
        <v>4102289.6496178787</v>
      </c>
      <c r="D113" s="15">
        <v>302069.64</v>
      </c>
      <c r="E113" s="15">
        <v>924375</v>
      </c>
      <c r="F113" s="35">
        <v>0</v>
      </c>
      <c r="G113" s="36">
        <f t="shared" si="3"/>
        <v>975735</v>
      </c>
    </row>
    <row r="114" spans="1:7" ht="13.5" customHeight="1" x14ac:dyDescent="0.3">
      <c r="A114" s="13" t="s">
        <v>120</v>
      </c>
      <c r="B114" s="14">
        <v>51004</v>
      </c>
      <c r="C114" s="34">
        <v>90680564.206487939</v>
      </c>
      <c r="D114" s="15">
        <v>2873159.02</v>
      </c>
      <c r="E114" s="15">
        <v>25686306</v>
      </c>
      <c r="F114" s="35">
        <v>0</v>
      </c>
      <c r="G114" s="36">
        <f t="shared" si="3"/>
        <v>18217397</v>
      </c>
    </row>
    <row r="115" spans="1:7" ht="13.5" customHeight="1" x14ac:dyDescent="0.3">
      <c r="A115" s="13" t="s">
        <v>133</v>
      </c>
      <c r="B115" s="14">
        <v>56004</v>
      </c>
      <c r="C115" s="34">
        <v>3952108.380198516</v>
      </c>
      <c r="D115" s="15">
        <v>147520.20000000001</v>
      </c>
      <c r="E115" s="15">
        <v>784056</v>
      </c>
      <c r="F115" s="35">
        <v>0</v>
      </c>
      <c r="G115" s="36">
        <f t="shared" si="3"/>
        <v>1118238</v>
      </c>
    </row>
    <row r="116" spans="1:7" ht="13.5" customHeight="1" x14ac:dyDescent="0.3">
      <c r="A116" s="13" t="s">
        <v>127</v>
      </c>
      <c r="B116" s="14">
        <v>54004</v>
      </c>
      <c r="C116" s="34">
        <v>2131670.6393568148</v>
      </c>
      <c r="D116" s="15">
        <v>114601.01</v>
      </c>
      <c r="E116" s="15">
        <v>233283</v>
      </c>
      <c r="F116" s="35">
        <v>0</v>
      </c>
      <c r="G116" s="36">
        <f t="shared" si="3"/>
        <v>775252</v>
      </c>
    </row>
    <row r="117" spans="1:7" ht="13.5" customHeight="1" x14ac:dyDescent="0.3">
      <c r="A117" s="13" t="s">
        <v>131</v>
      </c>
      <c r="B117" s="14">
        <v>55005</v>
      </c>
      <c r="C117" s="34">
        <v>2012899.3731179335</v>
      </c>
      <c r="D117" s="15">
        <v>67813.51999999999</v>
      </c>
      <c r="E117" s="15">
        <v>383363</v>
      </c>
      <c r="F117" s="35">
        <v>0</v>
      </c>
      <c r="G117" s="36">
        <f t="shared" si="3"/>
        <v>589180</v>
      </c>
    </row>
    <row r="118" spans="1:7" ht="13.5" customHeight="1" x14ac:dyDescent="0.3">
      <c r="A118" s="13" t="s">
        <v>16</v>
      </c>
      <c r="B118" s="14">
        <v>4003</v>
      </c>
      <c r="C118" s="34">
        <v>2254165.8125326163</v>
      </c>
      <c r="D118" s="15">
        <v>121946.42</v>
      </c>
      <c r="E118" s="15">
        <v>404539</v>
      </c>
      <c r="F118" s="35">
        <v>0</v>
      </c>
      <c r="G118" s="36">
        <f t="shared" si="3"/>
        <v>661571</v>
      </c>
    </row>
    <row r="119" spans="1:7" ht="13.5" customHeight="1" x14ac:dyDescent="0.3">
      <c r="A119" s="13" t="s">
        <v>148</v>
      </c>
      <c r="B119" s="14">
        <v>62005</v>
      </c>
      <c r="C119" s="34">
        <v>1672937.5401202275</v>
      </c>
      <c r="D119" s="15">
        <v>143992.09</v>
      </c>
      <c r="E119" s="15">
        <v>600921</v>
      </c>
      <c r="F119" s="35">
        <v>0</v>
      </c>
      <c r="G119" s="36">
        <f t="shared" si="3"/>
        <v>163552</v>
      </c>
    </row>
    <row r="120" spans="1:7" ht="13.5" customHeight="1" x14ac:dyDescent="0.3">
      <c r="A120" s="13" t="s">
        <v>112</v>
      </c>
      <c r="B120" s="14">
        <v>49005</v>
      </c>
      <c r="C120" s="34">
        <v>187373854.29585546</v>
      </c>
      <c r="D120" s="15">
        <v>6850068.1699999999</v>
      </c>
      <c r="E120" s="15">
        <v>36900633</v>
      </c>
      <c r="F120" s="35">
        <v>0</v>
      </c>
      <c r="G120" s="36">
        <f t="shared" si="3"/>
        <v>53361260</v>
      </c>
    </row>
    <row r="121" spans="1:7" ht="13.5" customHeight="1" x14ac:dyDescent="0.3">
      <c r="A121" s="13" t="s">
        <v>19</v>
      </c>
      <c r="B121" s="14">
        <v>5005</v>
      </c>
      <c r="C121" s="34">
        <v>5720790.3332738765</v>
      </c>
      <c r="D121" s="15">
        <v>223026.19999999998</v>
      </c>
      <c r="E121" s="15">
        <v>695794</v>
      </c>
      <c r="F121" s="35">
        <v>0</v>
      </c>
      <c r="G121" s="36">
        <f t="shared" si="3"/>
        <v>2053088</v>
      </c>
    </row>
    <row r="122" spans="1:7" ht="13.5" customHeight="1" x14ac:dyDescent="0.3">
      <c r="A122" s="13" t="s">
        <v>126</v>
      </c>
      <c r="B122" s="14">
        <v>54002</v>
      </c>
      <c r="C122" s="34">
        <v>7225590.6216060035</v>
      </c>
      <c r="D122" s="15">
        <v>911653.7300000001</v>
      </c>
      <c r="E122" s="15">
        <v>1124882</v>
      </c>
      <c r="F122" s="35">
        <v>0</v>
      </c>
      <c r="G122" s="36">
        <f t="shared" si="3"/>
        <v>2032086</v>
      </c>
    </row>
    <row r="123" spans="1:7" ht="13.5" customHeight="1" x14ac:dyDescent="0.3">
      <c r="A123" s="13" t="s">
        <v>43</v>
      </c>
      <c r="B123" s="14">
        <v>15003</v>
      </c>
      <c r="C123" s="34">
        <v>1733856.8342982754</v>
      </c>
      <c r="D123" s="15">
        <v>32613.33</v>
      </c>
      <c r="E123" s="15">
        <v>29081</v>
      </c>
      <c r="F123" s="35">
        <v>0</v>
      </c>
      <c r="G123" s="36">
        <f t="shared" si="3"/>
        <v>821541</v>
      </c>
    </row>
    <row r="124" spans="1:7" ht="13.5" customHeight="1" x14ac:dyDescent="0.3">
      <c r="A124" s="13" t="s">
        <v>66</v>
      </c>
      <c r="B124" s="14">
        <v>26005</v>
      </c>
      <c r="C124" s="34">
        <v>731031.5301365701</v>
      </c>
      <c r="D124" s="15">
        <v>61909.479999999996</v>
      </c>
      <c r="E124" s="15">
        <v>173586</v>
      </c>
      <c r="F124" s="35">
        <v>0</v>
      </c>
      <c r="G124" s="36">
        <f t="shared" si="3"/>
        <v>160975</v>
      </c>
    </row>
    <row r="125" spans="1:7" ht="13.5" customHeight="1" x14ac:dyDescent="0.3">
      <c r="A125" s="13" t="s">
        <v>91</v>
      </c>
      <c r="B125" s="14">
        <v>40002</v>
      </c>
      <c r="C125" s="34">
        <v>17938389.085658912</v>
      </c>
      <c r="D125" s="15">
        <v>717705.94</v>
      </c>
      <c r="E125" s="15">
        <v>4780839</v>
      </c>
      <c r="F125" s="35">
        <v>0</v>
      </c>
      <c r="G125" s="36">
        <f t="shared" si="3"/>
        <v>3829503</v>
      </c>
    </row>
    <row r="126" spans="1:7" ht="13.5" customHeight="1" x14ac:dyDescent="0.3">
      <c r="A126" s="13" t="s">
        <v>136</v>
      </c>
      <c r="B126" s="14">
        <v>57001</v>
      </c>
      <c r="C126" s="34">
        <v>3589959.7438702248</v>
      </c>
      <c r="D126" s="15">
        <v>273728.28000000003</v>
      </c>
      <c r="E126" s="15">
        <v>930560</v>
      </c>
      <c r="F126" s="35">
        <v>0</v>
      </c>
      <c r="G126" s="36">
        <f t="shared" si="3"/>
        <v>727556</v>
      </c>
    </row>
    <row r="127" spans="1:7" ht="13.5" customHeight="1" x14ac:dyDescent="0.3">
      <c r="A127" s="13" t="s">
        <v>128</v>
      </c>
      <c r="B127" s="14">
        <v>54006</v>
      </c>
      <c r="C127" s="34">
        <v>1600302.9970617865</v>
      </c>
      <c r="D127" s="15">
        <v>120868.07999999996</v>
      </c>
      <c r="E127" s="15">
        <v>186517</v>
      </c>
      <c r="F127" s="35">
        <v>0</v>
      </c>
      <c r="G127" s="36">
        <f t="shared" si="3"/>
        <v>553200</v>
      </c>
    </row>
    <row r="128" spans="1:7" ht="14.25" customHeight="1" x14ac:dyDescent="0.3">
      <c r="A128" s="13" t="s">
        <v>95</v>
      </c>
      <c r="B128" s="14">
        <v>41005</v>
      </c>
      <c r="C128" s="34">
        <v>19927919.511594556</v>
      </c>
      <c r="D128" s="15">
        <v>435923.72</v>
      </c>
      <c r="E128" s="15">
        <v>2688296</v>
      </c>
      <c r="F128" s="35">
        <v>0</v>
      </c>
      <c r="G128" s="36">
        <f t="shared" si="3"/>
        <v>7057702</v>
      </c>
    </row>
    <row r="129" spans="1:7" ht="13.5" customHeight="1" x14ac:dyDescent="0.3">
      <c r="A129" s="13" t="s">
        <v>53</v>
      </c>
      <c r="B129" s="14">
        <v>20003</v>
      </c>
      <c r="C129" s="34">
        <v>3008095.8861365109</v>
      </c>
      <c r="D129" s="15">
        <v>64973.24</v>
      </c>
      <c r="E129" s="15">
        <v>190159</v>
      </c>
      <c r="F129" s="35">
        <v>0</v>
      </c>
      <c r="G129" s="36">
        <f t="shared" si="3"/>
        <v>1281402</v>
      </c>
    </row>
    <row r="130" spans="1:7" ht="13.5" customHeight="1" x14ac:dyDescent="0.3">
      <c r="A130" s="13" t="s">
        <v>154</v>
      </c>
      <c r="B130" s="14">
        <v>66001</v>
      </c>
      <c r="C130" s="34">
        <v>15229883.146303248</v>
      </c>
      <c r="D130" s="15">
        <v>380331.13999999996</v>
      </c>
      <c r="E130" s="15">
        <v>190090</v>
      </c>
      <c r="F130" s="35">
        <v>0</v>
      </c>
      <c r="G130" s="36">
        <f t="shared" si="3"/>
        <v>7234686</v>
      </c>
    </row>
    <row r="131" spans="1:7" ht="13.5" customHeight="1" x14ac:dyDescent="0.3">
      <c r="A131" s="13" t="s">
        <v>79</v>
      </c>
      <c r="B131" s="14">
        <v>33005</v>
      </c>
      <c r="C131" s="34">
        <v>1486243.3340339276</v>
      </c>
      <c r="D131" s="15">
        <v>231457.59000000003</v>
      </c>
      <c r="E131" s="15">
        <v>344160</v>
      </c>
      <c r="F131" s="35">
        <v>0</v>
      </c>
      <c r="G131" s="36">
        <f t="shared" si="3"/>
        <v>283233</v>
      </c>
    </row>
    <row r="132" spans="1:7" ht="13.5" customHeight="1" x14ac:dyDescent="0.3">
      <c r="A132" s="13" t="s">
        <v>113</v>
      </c>
      <c r="B132" s="14">
        <v>49006</v>
      </c>
      <c r="C132" s="34">
        <v>7220342.1899642767</v>
      </c>
      <c r="D132" s="15">
        <v>657618.17999999993</v>
      </c>
      <c r="E132" s="15">
        <v>2174915</v>
      </c>
      <c r="F132" s="35">
        <v>0</v>
      </c>
      <c r="G132" s="36">
        <f t="shared" si="3"/>
        <v>1106447</v>
      </c>
    </row>
    <row r="133" spans="1:7" ht="13.5" customHeight="1" x14ac:dyDescent="0.3">
      <c r="A133" s="13" t="s">
        <v>35</v>
      </c>
      <c r="B133" s="14">
        <v>13001</v>
      </c>
      <c r="C133" s="34">
        <v>10018880.842512736</v>
      </c>
      <c r="D133" s="15">
        <v>386300.58</v>
      </c>
      <c r="E133" s="15">
        <v>1688121</v>
      </c>
      <c r="F133" s="35">
        <v>0</v>
      </c>
      <c r="G133" s="36">
        <f t="shared" ref="G133:G164" si="4">IF(((0.5*C133)-(0.5*D133)-(0.5*F133)-E133)&lt;0,0,ROUND((0.5*C133)-(0.5*D133)-(0.5*F133)-E133,0))</f>
        <v>3128169</v>
      </c>
    </row>
    <row r="134" spans="1:7" ht="13.5" customHeight="1" x14ac:dyDescent="0.3">
      <c r="A134" s="13" t="s">
        <v>143</v>
      </c>
      <c r="B134" s="14">
        <v>60006</v>
      </c>
      <c r="C134" s="34">
        <v>3264002.1516707339</v>
      </c>
      <c r="D134" s="15">
        <v>199686.6</v>
      </c>
      <c r="E134" s="15">
        <v>554138</v>
      </c>
      <c r="F134" s="35">
        <v>0</v>
      </c>
      <c r="G134" s="36">
        <f t="shared" si="4"/>
        <v>978020</v>
      </c>
    </row>
    <row r="135" spans="1:7" ht="13.5" customHeight="1" x14ac:dyDescent="0.3">
      <c r="A135" s="13" t="s">
        <v>31</v>
      </c>
      <c r="B135" s="14">
        <v>11004</v>
      </c>
      <c r="C135" s="34">
        <v>6185651.408847901</v>
      </c>
      <c r="D135" s="15">
        <v>197461.05</v>
      </c>
      <c r="E135" s="15">
        <v>454257</v>
      </c>
      <c r="F135" s="35">
        <v>0</v>
      </c>
      <c r="G135" s="36">
        <f t="shared" si="4"/>
        <v>2539838</v>
      </c>
    </row>
    <row r="136" spans="1:7" ht="13.5" customHeight="1" x14ac:dyDescent="0.3">
      <c r="A136" s="13" t="s">
        <v>121</v>
      </c>
      <c r="B136" s="14">
        <v>51005</v>
      </c>
      <c r="C136" s="34">
        <v>2461950.8094917019</v>
      </c>
      <c r="D136" s="15">
        <v>146032.41999999998</v>
      </c>
      <c r="E136" s="15">
        <v>385276</v>
      </c>
      <c r="F136" s="35">
        <v>0</v>
      </c>
      <c r="G136" s="36">
        <f t="shared" si="4"/>
        <v>772683</v>
      </c>
    </row>
    <row r="137" spans="1:7" ht="13.5" customHeight="1" x14ac:dyDescent="0.3">
      <c r="A137" s="13" t="s">
        <v>23</v>
      </c>
      <c r="B137" s="14">
        <v>6005</v>
      </c>
      <c r="C137" s="34">
        <v>2715689.2899103505</v>
      </c>
      <c r="D137" s="15">
        <v>77448.789999999994</v>
      </c>
      <c r="E137" s="15">
        <v>284929</v>
      </c>
      <c r="F137" s="35">
        <v>0</v>
      </c>
      <c r="G137" s="36">
        <f t="shared" si="4"/>
        <v>1034191</v>
      </c>
    </row>
    <row r="138" spans="1:7" ht="13.5" customHeight="1" x14ac:dyDescent="0.3">
      <c r="A138" s="13" t="s">
        <v>39</v>
      </c>
      <c r="B138" s="14">
        <v>14004</v>
      </c>
      <c r="C138" s="34">
        <v>26365870.520258959</v>
      </c>
      <c r="D138" s="15">
        <v>1075683.8800000001</v>
      </c>
      <c r="E138" s="15">
        <v>6019736</v>
      </c>
      <c r="F138" s="35">
        <v>0</v>
      </c>
      <c r="G138" s="36">
        <f t="shared" si="4"/>
        <v>6625357</v>
      </c>
    </row>
    <row r="139" spans="1:7" ht="13.5" customHeight="1" x14ac:dyDescent="0.3">
      <c r="A139" s="13" t="s">
        <v>49</v>
      </c>
      <c r="B139" s="14">
        <v>18003</v>
      </c>
      <c r="C139" s="34">
        <v>1546412.8522119753</v>
      </c>
      <c r="D139" s="15">
        <v>93008.36</v>
      </c>
      <c r="E139" s="15">
        <v>328301</v>
      </c>
      <c r="F139" s="35">
        <v>0</v>
      </c>
      <c r="G139" s="36">
        <f t="shared" si="4"/>
        <v>398401</v>
      </c>
    </row>
    <row r="140" spans="1:7" ht="13.5" customHeight="1" x14ac:dyDescent="0.3">
      <c r="A140" s="13" t="s">
        <v>40</v>
      </c>
      <c r="B140" s="14">
        <v>14005</v>
      </c>
      <c r="C140" s="34">
        <v>2350954.0403835941</v>
      </c>
      <c r="D140" s="15">
        <v>103504.0199999999</v>
      </c>
      <c r="E140" s="15">
        <v>273208</v>
      </c>
      <c r="F140" s="35">
        <v>0</v>
      </c>
      <c r="G140" s="36">
        <f t="shared" si="4"/>
        <v>850517</v>
      </c>
    </row>
    <row r="141" spans="1:7" ht="13.5" customHeight="1" x14ac:dyDescent="0.3">
      <c r="A141" s="13" t="s">
        <v>50</v>
      </c>
      <c r="B141" s="14">
        <v>18005</v>
      </c>
      <c r="C141" s="34">
        <v>4125710.0305834319</v>
      </c>
      <c r="D141" s="15">
        <v>318100.40000000002</v>
      </c>
      <c r="E141" s="15">
        <v>1158801</v>
      </c>
      <c r="F141" s="35">
        <v>0</v>
      </c>
      <c r="G141" s="36">
        <f t="shared" si="4"/>
        <v>745004</v>
      </c>
    </row>
    <row r="142" spans="1:7" ht="13.5" customHeight="1" x14ac:dyDescent="0.3">
      <c r="A142" s="13" t="s">
        <v>82</v>
      </c>
      <c r="B142" s="14">
        <v>36002</v>
      </c>
      <c r="C142" s="34">
        <v>3516757.2310328293</v>
      </c>
      <c r="D142" s="15">
        <v>321732.97000000003</v>
      </c>
      <c r="E142" s="15">
        <v>599178</v>
      </c>
      <c r="F142" s="35">
        <v>0</v>
      </c>
      <c r="G142" s="36">
        <f t="shared" si="4"/>
        <v>998334</v>
      </c>
    </row>
    <row r="143" spans="1:7" ht="13.5" customHeight="1" x14ac:dyDescent="0.3">
      <c r="A143" s="13" t="s">
        <v>114</v>
      </c>
      <c r="B143" s="14">
        <v>49007</v>
      </c>
      <c r="C143" s="34">
        <v>10696303.39384428</v>
      </c>
      <c r="D143" s="15">
        <v>628889.4</v>
      </c>
      <c r="E143" s="15">
        <v>1761337</v>
      </c>
      <c r="F143" s="35">
        <v>0</v>
      </c>
      <c r="G143" s="36">
        <f t="shared" si="4"/>
        <v>3272370</v>
      </c>
    </row>
    <row r="144" spans="1:7" ht="13.5" customHeight="1" x14ac:dyDescent="0.3">
      <c r="A144" s="13" t="s">
        <v>9</v>
      </c>
      <c r="B144" s="14">
        <v>1003</v>
      </c>
      <c r="C144" s="34">
        <v>1080145.9467723039</v>
      </c>
      <c r="D144" s="15">
        <v>218962.53599999999</v>
      </c>
      <c r="E144" s="15">
        <v>221829</v>
      </c>
      <c r="F144" s="35">
        <v>0</v>
      </c>
      <c r="G144" s="36">
        <f t="shared" si="4"/>
        <v>208763</v>
      </c>
    </row>
    <row r="145" spans="1:7" ht="13.5" customHeight="1" x14ac:dyDescent="0.3">
      <c r="A145" s="13" t="s">
        <v>106</v>
      </c>
      <c r="B145" s="14">
        <v>47001</v>
      </c>
      <c r="C145" s="34">
        <v>3332337.4593120008</v>
      </c>
      <c r="D145" s="15">
        <v>79558.06</v>
      </c>
      <c r="E145" s="15">
        <v>208867</v>
      </c>
      <c r="F145" s="35">
        <v>0</v>
      </c>
      <c r="G145" s="36">
        <f t="shared" si="4"/>
        <v>1417523</v>
      </c>
    </row>
    <row r="146" spans="1:7" ht="13.5" customHeight="1" x14ac:dyDescent="0.3">
      <c r="A146" s="13" t="s">
        <v>34</v>
      </c>
      <c r="B146" s="14">
        <v>12003</v>
      </c>
      <c r="C146" s="34">
        <v>2979213.4638399244</v>
      </c>
      <c r="D146" s="15">
        <v>420772.69</v>
      </c>
      <c r="E146" s="15">
        <v>529979</v>
      </c>
      <c r="F146" s="35">
        <v>0</v>
      </c>
      <c r="G146" s="36">
        <f t="shared" si="4"/>
        <v>749241</v>
      </c>
    </row>
    <row r="147" spans="1:7" ht="13.5" customHeight="1" x14ac:dyDescent="0.3">
      <c r="A147" s="13" t="s">
        <v>129</v>
      </c>
      <c r="B147" s="14">
        <v>54007</v>
      </c>
      <c r="C147" s="34">
        <v>2012445.8483933641</v>
      </c>
      <c r="D147" s="15">
        <v>160723.83000000002</v>
      </c>
      <c r="E147" s="15">
        <v>362059</v>
      </c>
      <c r="F147" s="35">
        <v>0</v>
      </c>
      <c r="G147" s="36">
        <f t="shared" si="4"/>
        <v>563802</v>
      </c>
    </row>
    <row r="148" spans="1:7" ht="13.5" customHeight="1" x14ac:dyDescent="0.3">
      <c r="A148" s="13" t="s">
        <v>138</v>
      </c>
      <c r="B148" s="14">
        <v>59002</v>
      </c>
      <c r="C148" s="34">
        <v>5812637.8844961636</v>
      </c>
      <c r="D148" s="15">
        <v>319359.05</v>
      </c>
      <c r="E148" s="15">
        <v>905683</v>
      </c>
      <c r="F148" s="35">
        <v>0</v>
      </c>
      <c r="G148" s="36">
        <f t="shared" si="4"/>
        <v>1840956</v>
      </c>
    </row>
    <row r="149" spans="1:7" ht="13.5" customHeight="1" x14ac:dyDescent="0.3">
      <c r="A149" s="13" t="s">
        <v>12</v>
      </c>
      <c r="B149" s="14">
        <v>2006</v>
      </c>
      <c r="C149" s="34">
        <v>2609839.5145939123</v>
      </c>
      <c r="D149" s="15">
        <v>137913.62000000002</v>
      </c>
      <c r="E149" s="15">
        <v>463312</v>
      </c>
      <c r="F149" s="35">
        <v>0</v>
      </c>
      <c r="G149" s="36">
        <f t="shared" si="4"/>
        <v>772651</v>
      </c>
    </row>
    <row r="150" spans="1:7" ht="13.5" customHeight="1" x14ac:dyDescent="0.3">
      <c r="A150" s="13" t="s">
        <v>130</v>
      </c>
      <c r="B150" s="14">
        <v>55004</v>
      </c>
      <c r="C150" s="34">
        <v>2272048.2677127272</v>
      </c>
      <c r="D150" s="15">
        <v>58965.74</v>
      </c>
      <c r="E150" s="15">
        <v>272077</v>
      </c>
      <c r="F150" s="35">
        <v>0</v>
      </c>
      <c r="G150" s="36">
        <f t="shared" si="4"/>
        <v>834464</v>
      </c>
    </row>
    <row r="151" spans="1:7" ht="13.5" customHeight="1" x14ac:dyDescent="0.3">
      <c r="A151" s="13" t="s">
        <v>151</v>
      </c>
      <c r="B151" s="14">
        <v>63003</v>
      </c>
      <c r="C151" s="34">
        <v>21689518.055384912</v>
      </c>
      <c r="D151" s="15">
        <v>1093049.8199999998</v>
      </c>
      <c r="E151" s="15">
        <v>3624171</v>
      </c>
      <c r="F151" s="35">
        <v>0</v>
      </c>
      <c r="G151" s="36">
        <f t="shared" si="4"/>
        <v>6674063</v>
      </c>
    </row>
    <row r="152" spans="1:7" ht="13.8" x14ac:dyDescent="0.3">
      <c r="A152" s="19"/>
      <c r="B152" s="20"/>
      <c r="C152" s="15">
        <f>SUM(C5:C151)</f>
        <v>1077163813.6847088</v>
      </c>
      <c r="D152" s="15">
        <f>SUM(D5:D151)</f>
        <v>51762825.083999991</v>
      </c>
      <c r="E152" s="15">
        <f t="shared" ref="E152:G152" si="5">SUM(E5:E151)</f>
        <v>210757937</v>
      </c>
      <c r="F152" s="15">
        <f t="shared" si="5"/>
        <v>0</v>
      </c>
      <c r="G152" s="15">
        <f t="shared" si="5"/>
        <v>305975457</v>
      </c>
    </row>
    <row r="153" spans="1:7" ht="14.4" thickBot="1" x14ac:dyDescent="0.35">
      <c r="A153" s="21"/>
      <c r="B153" s="22"/>
      <c r="C153" s="23"/>
      <c r="D153" s="23"/>
      <c r="E153" s="23"/>
      <c r="F153" s="40"/>
      <c r="G153" s="23"/>
    </row>
    <row r="154" spans="1:7" s="27" customFormat="1" ht="14.4" thickBot="1" x14ac:dyDescent="0.3">
      <c r="A154" s="24" t="s">
        <v>155</v>
      </c>
      <c r="B154" s="25" t="s">
        <v>156</v>
      </c>
      <c r="C154" s="26">
        <v>254924</v>
      </c>
      <c r="D154" s="26"/>
      <c r="E154" s="26"/>
      <c r="F154" s="41"/>
      <c r="G154" s="26">
        <f>ROUND(C154/2,0)</f>
        <v>127462</v>
      </c>
    </row>
    <row r="155" spans="1:7" s="30" customFormat="1" ht="13.8" x14ac:dyDescent="0.3">
      <c r="A155" s="28"/>
      <c r="B155" s="28"/>
      <c r="C155" s="29"/>
      <c r="D155" s="29"/>
      <c r="E155" s="29"/>
      <c r="F155" s="29"/>
      <c r="G155" s="29"/>
    </row>
  </sheetData>
  <sortState xmlns:xlrd2="http://schemas.microsoft.com/office/spreadsheetml/2017/richdata2" ref="A5:L151">
    <sortCondition ref="A5:A151"/>
  </sortState>
  <pageMargins left="0.28999999999999998" right="0.17" top="0.3" bottom="0.28999999999999998" header="0.17" footer="0.17"/>
  <pageSetup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FY2026 GSA Estimate</vt:lpstr>
      <vt:lpstr>'FY2026 GSA Estimate'!Print_Area</vt:lpstr>
      <vt:lpstr>'FY2026 GSA Estimate'!Print_Titles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dcterms:created xsi:type="dcterms:W3CDTF">2025-07-11T23:51:04Z</dcterms:created>
  <dcterms:modified xsi:type="dcterms:W3CDTF">2025-07-12T00:02:05Z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2025-07-11T23:57:47Z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2be5c652-5879-4d4f-bdcd-3058c8fac0e2</vt:lpwstr>
  </property>
  <property fmtid="{D5CDD505-2E9C-101B-9397-08002B2CF9AE}" pid="8" name="MSIP_Label_ec3b1a8e-41ed-4bc7-92d1-0305fbefd661_ContentBits">
    <vt:lpwstr>0</vt:lpwstr>
  </property>
</Properties>
</file>