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Other Revenue Local Effort\"/>
    </mc:Choice>
  </mc:AlternateContent>
  <xr:revisionPtr revIDLastSave="0" documentId="8_{95481A28-0272-4EF1-846D-AB5514E55155}" xr6:coauthVersionLast="47" xr6:coauthVersionMax="47" xr10:uidLastSave="{00000000-0000-0000-0000-000000000000}"/>
  <bookViews>
    <workbookView xWindow="-108" yWindow="-108" windowWidth="23256" windowHeight="12456" xr2:uid="{03307C83-1387-473C-94C3-F9AC1E10DB3C}"/>
  </bookViews>
  <sheets>
    <sheet name="Other Revenue Local Effort FY26" sheetId="4" r:id="rId1"/>
    <sheet name="Renewable Facility Tax Revenue" sheetId="7" r:id="rId2"/>
  </sheets>
  <externalReferences>
    <externalReference r:id="rId3"/>
    <externalReference r:id="rId4"/>
    <externalReference r:id="rId5"/>
  </externalReferences>
  <definedNames>
    <definedName name="_51002">[1]Districts!#REF!</definedName>
    <definedName name="_xlnm._FilterDatabase" localSheetId="0" hidden="1">'Other Revenue Local Effort FY26'!$A$4:$K$4</definedName>
    <definedName name="_xlnm._FilterDatabase" localSheetId="1" hidden="1">'Renewable Facility Tax Revenue'!$A$4:$I$45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'Other Revenue Local Effort FY26'!$A$1:$K$153</definedName>
    <definedName name="_xlnm.Print_Area" localSheetId="1">'Renewable Facility Tax Revenue'!$A$1:$I$54</definedName>
    <definedName name="_xlnm.Print_Titles" localSheetId="0">'Other Revenue Local Effort FY26'!$4:$4</definedName>
    <definedName name="_xlnm.Print_Titles" localSheetId="1">'Renewable Facility Tax Revenue'!$4:$4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7" l="1"/>
  <c r="I8" i="7"/>
  <c r="I9" i="7"/>
  <c r="I15" i="7"/>
  <c r="I16" i="7"/>
  <c r="I18" i="7"/>
  <c r="I21" i="7"/>
  <c r="I23" i="7"/>
  <c r="I25" i="7"/>
  <c r="I27" i="7"/>
  <c r="I29" i="7"/>
  <c r="I32" i="7"/>
  <c r="I34" i="7"/>
  <c r="I40" i="7"/>
  <c r="I41" i="7"/>
  <c r="I42" i="7"/>
  <c r="H43" i="7"/>
  <c r="H22" i="7"/>
  <c r="H44" i="7"/>
  <c r="H39" i="7"/>
  <c r="I39" i="7" s="1"/>
  <c r="H38" i="7"/>
  <c r="I38" i="7" s="1"/>
  <c r="H37" i="7"/>
  <c r="H36" i="7"/>
  <c r="H35" i="7"/>
  <c r="H33" i="7"/>
  <c r="H31" i="7"/>
  <c r="I31" i="7" s="1"/>
  <c r="H30" i="7"/>
  <c r="H28" i="7"/>
  <c r="H26" i="7"/>
  <c r="H24" i="7"/>
  <c r="H20" i="7"/>
  <c r="I20" i="7" s="1"/>
  <c r="H19" i="7"/>
  <c r="H17" i="7"/>
  <c r="H14" i="7"/>
  <c r="I14" i="7" s="1"/>
  <c r="H13" i="7"/>
  <c r="I13" i="7" s="1"/>
  <c r="H12" i="7"/>
  <c r="H11" i="7"/>
  <c r="I11" i="7" s="1"/>
  <c r="H10" i="7"/>
  <c r="H7" i="7"/>
  <c r="H5" i="7"/>
  <c r="G45" i="7"/>
  <c r="I28" i="7" l="1"/>
  <c r="I10" i="7"/>
  <c r="I24" i="7"/>
  <c r="I37" i="7"/>
  <c r="I12" i="7"/>
  <c r="I30" i="7"/>
  <c r="I44" i="7"/>
  <c r="I17" i="7"/>
  <c r="I33" i="7"/>
  <c r="I26" i="7"/>
  <c r="I5" i="7"/>
  <c r="I19" i="7"/>
  <c r="I35" i="7"/>
  <c r="I7" i="7"/>
  <c r="I36" i="7"/>
  <c r="I43" i="7"/>
  <c r="I22" i="7"/>
  <c r="H45" i="7"/>
  <c r="J153" i="4"/>
  <c r="I45" i="7" l="1"/>
  <c r="D153" i="4"/>
  <c r="F153" i="4"/>
  <c r="G153" i="4"/>
  <c r="H153" i="4"/>
  <c r="C153" i="4"/>
  <c r="E153" i="4"/>
  <c r="I145" i="4"/>
  <c r="K145" i="4" s="1"/>
  <c r="I77" i="4"/>
  <c r="K77" i="4" s="1"/>
  <c r="I80" i="4"/>
  <c r="K80" i="4" s="1"/>
  <c r="I150" i="4"/>
  <c r="K150" i="4" s="1"/>
  <c r="I14" i="4"/>
  <c r="K14" i="4" s="1"/>
  <c r="I11" i="4"/>
  <c r="K11" i="4" s="1"/>
  <c r="I18" i="4"/>
  <c r="K18" i="4" s="1"/>
  <c r="I119" i="4"/>
  <c r="K119" i="4" s="1"/>
  <c r="I23" i="4"/>
  <c r="K23" i="4" s="1"/>
  <c r="I49" i="4"/>
  <c r="K49" i="4" s="1"/>
  <c r="I122" i="4"/>
  <c r="K122" i="4" s="1"/>
  <c r="I39" i="4"/>
  <c r="K39" i="4" s="1"/>
  <c r="I5" i="4"/>
  <c r="K5" i="4" s="1"/>
  <c r="I57" i="4"/>
  <c r="K57" i="4" s="1"/>
  <c r="I138" i="4"/>
  <c r="K138" i="4" s="1"/>
  <c r="I63" i="4"/>
  <c r="K63" i="4" s="1"/>
  <c r="I29" i="4"/>
  <c r="K29" i="4" s="1"/>
  <c r="I83" i="4"/>
  <c r="K83" i="4" s="1"/>
  <c r="I13" i="4"/>
  <c r="K13" i="4" s="1"/>
  <c r="I105" i="4"/>
  <c r="K105" i="4" s="1"/>
  <c r="I70" i="4"/>
  <c r="K70" i="4" s="1"/>
  <c r="I8" i="4"/>
  <c r="K8" i="4" s="1"/>
  <c r="I136" i="4"/>
  <c r="K136" i="4" s="1"/>
  <c r="I114" i="4"/>
  <c r="K114" i="4" s="1"/>
  <c r="I31" i="4"/>
  <c r="K31" i="4" s="1"/>
  <c r="I147" i="4"/>
  <c r="K147" i="4" s="1"/>
  <c r="I134" i="4"/>
  <c r="K134" i="4" s="1"/>
  <c r="I79" i="4"/>
  <c r="K79" i="4" s="1"/>
  <c r="I56" i="4"/>
  <c r="K56" i="4" s="1"/>
  <c r="I69" i="4"/>
  <c r="K69" i="4" s="1"/>
  <c r="I139" i="4"/>
  <c r="K139" i="4" s="1"/>
  <c r="I141" i="4"/>
  <c r="K141" i="4" s="1"/>
  <c r="I94" i="4"/>
  <c r="K94" i="4" s="1"/>
  <c r="I95" i="4"/>
  <c r="K95" i="4" s="1"/>
  <c r="I124" i="4"/>
  <c r="K124" i="4" s="1"/>
  <c r="I35" i="4"/>
  <c r="K35" i="4" s="1"/>
  <c r="I47" i="4"/>
  <c r="K47" i="4" s="1"/>
  <c r="I51" i="4"/>
  <c r="K51" i="4" s="1"/>
  <c r="I100" i="4"/>
  <c r="K100" i="4" s="1"/>
  <c r="I103" i="4"/>
  <c r="K103" i="4" s="1"/>
  <c r="I140" i="4"/>
  <c r="K140" i="4" s="1"/>
  <c r="I142" i="4"/>
  <c r="K142" i="4" s="1"/>
  <c r="I40" i="4"/>
  <c r="K40" i="4" s="1"/>
  <c r="I44" i="4"/>
  <c r="K44" i="4" s="1"/>
  <c r="I130" i="4"/>
  <c r="K130" i="4" s="1"/>
  <c r="I10" i="4"/>
  <c r="K10" i="4" s="1"/>
  <c r="I34" i="4"/>
  <c r="K34" i="4" s="1"/>
  <c r="I19" i="4"/>
  <c r="K19" i="4" s="1"/>
  <c r="I46" i="4"/>
  <c r="K46" i="4" s="1"/>
  <c r="I78" i="4"/>
  <c r="K78" i="4" s="1"/>
  <c r="I45" i="4"/>
  <c r="K45" i="4" s="1"/>
  <c r="I74" i="4"/>
  <c r="K74" i="4" s="1"/>
  <c r="I107" i="4"/>
  <c r="K107" i="4" s="1"/>
  <c r="I54" i="4"/>
  <c r="K54" i="4" s="1"/>
  <c r="I16" i="4"/>
  <c r="K16" i="4" s="1"/>
  <c r="I98" i="4"/>
  <c r="K98" i="4" s="1"/>
  <c r="I24" i="4"/>
  <c r="K24" i="4" s="1"/>
  <c r="I62" i="4"/>
  <c r="K62" i="4" s="1"/>
  <c r="I125" i="4"/>
  <c r="K125" i="4" s="1"/>
  <c r="I64" i="4"/>
  <c r="K64" i="4" s="1"/>
  <c r="I27" i="4"/>
  <c r="K27" i="4" s="1"/>
  <c r="I50" i="4"/>
  <c r="K50" i="4" s="1"/>
  <c r="I65" i="4"/>
  <c r="K65" i="4" s="1"/>
  <c r="I99" i="4"/>
  <c r="K99" i="4" s="1"/>
  <c r="I66" i="4"/>
  <c r="K66" i="4" s="1"/>
  <c r="I21" i="4"/>
  <c r="K21" i="4" s="1"/>
  <c r="I67" i="4"/>
  <c r="K67" i="4" s="1"/>
  <c r="I112" i="4"/>
  <c r="K112" i="4" s="1"/>
  <c r="I58" i="4"/>
  <c r="K58" i="4" s="1"/>
  <c r="I97" i="4"/>
  <c r="K97" i="4" s="1"/>
  <c r="I111" i="4"/>
  <c r="K111" i="4" s="1"/>
  <c r="I132" i="4"/>
  <c r="K132" i="4" s="1"/>
  <c r="I71" i="4"/>
  <c r="K71" i="4" s="1"/>
  <c r="I82" i="4"/>
  <c r="K82" i="4" s="1"/>
  <c r="I143" i="4"/>
  <c r="K143" i="4" s="1"/>
  <c r="I81" i="4"/>
  <c r="K81" i="4" s="1"/>
  <c r="I9" i="4"/>
  <c r="K9" i="4" s="1"/>
  <c r="I37" i="4"/>
  <c r="K37" i="4" s="1"/>
  <c r="I84" i="4"/>
  <c r="K84" i="4" s="1"/>
  <c r="I30" i="4"/>
  <c r="K30" i="4" s="1"/>
  <c r="I91" i="4"/>
  <c r="K91" i="4" s="1"/>
  <c r="I86" i="4"/>
  <c r="K86" i="4" s="1"/>
  <c r="I126" i="4"/>
  <c r="K126" i="4" s="1"/>
  <c r="I26" i="4"/>
  <c r="K26" i="4" s="1"/>
  <c r="I68" i="4"/>
  <c r="K68" i="4" s="1"/>
  <c r="I88" i="4"/>
  <c r="K88" i="4" s="1"/>
  <c r="I129" i="4"/>
  <c r="K129" i="4" s="1"/>
  <c r="I90" i="4"/>
  <c r="K90" i="4" s="1"/>
  <c r="I25" i="4"/>
  <c r="K25" i="4" s="1"/>
  <c r="I102" i="4"/>
  <c r="K102" i="4" s="1"/>
  <c r="I93" i="4"/>
  <c r="K93" i="4" s="1"/>
  <c r="I52" i="4"/>
  <c r="K52" i="4" s="1"/>
  <c r="I89" i="4"/>
  <c r="K89" i="4" s="1"/>
  <c r="I22" i="4"/>
  <c r="K22" i="4" s="1"/>
  <c r="I85" i="4"/>
  <c r="K85" i="4" s="1"/>
  <c r="I96" i="4"/>
  <c r="K96" i="4" s="1"/>
  <c r="I53" i="4"/>
  <c r="K53" i="4" s="1"/>
  <c r="I146" i="4"/>
  <c r="K146" i="4" s="1"/>
  <c r="I76" i="4"/>
  <c r="K76" i="4" s="1"/>
  <c r="I12" i="4"/>
  <c r="K12" i="4" s="1"/>
  <c r="I20" i="4"/>
  <c r="K20" i="4" s="1"/>
  <c r="I38" i="4"/>
  <c r="K38" i="4" s="1"/>
  <c r="I59" i="4"/>
  <c r="K59" i="4" s="1"/>
  <c r="I121" i="4"/>
  <c r="K121" i="4" s="1"/>
  <c r="I133" i="4"/>
  <c r="K133" i="4" s="1"/>
  <c r="I144" i="4"/>
  <c r="K144" i="4" s="1"/>
  <c r="I55" i="4"/>
  <c r="K55" i="4" s="1"/>
  <c r="I32" i="4"/>
  <c r="K32" i="4" s="1"/>
  <c r="I42" i="4"/>
  <c r="K42" i="4" s="1"/>
  <c r="I72" i="4"/>
  <c r="K72" i="4" s="1"/>
  <c r="I104" i="4"/>
  <c r="K104" i="4" s="1"/>
  <c r="I115" i="4"/>
  <c r="K115" i="4" s="1"/>
  <c r="I137" i="4"/>
  <c r="K137" i="4" s="1"/>
  <c r="I17" i="4"/>
  <c r="K17" i="4" s="1"/>
  <c r="I87" i="4"/>
  <c r="K87" i="4" s="1"/>
  <c r="I61" i="4"/>
  <c r="K61" i="4" s="1"/>
  <c r="I75" i="4"/>
  <c r="K75" i="4" s="1"/>
  <c r="I123" i="4"/>
  <c r="K123" i="4" s="1"/>
  <c r="I117" i="4"/>
  <c r="K117" i="4" s="1"/>
  <c r="I128" i="4"/>
  <c r="K128" i="4" s="1"/>
  <c r="I148" i="4"/>
  <c r="K148" i="4" s="1"/>
  <c r="I151" i="4"/>
  <c r="K151" i="4" s="1"/>
  <c r="I118" i="4"/>
  <c r="K118" i="4" s="1"/>
  <c r="I41" i="4"/>
  <c r="K41" i="4" s="1"/>
  <c r="I116" i="4"/>
  <c r="K116" i="4" s="1"/>
  <c r="I73" i="4"/>
  <c r="K73" i="4" s="1"/>
  <c r="I106" i="4"/>
  <c r="K106" i="4" s="1"/>
  <c r="I127" i="4"/>
  <c r="K127" i="4" s="1"/>
  <c r="I6" i="4"/>
  <c r="K6" i="4" s="1"/>
  <c r="I149" i="4"/>
  <c r="K149" i="4" s="1"/>
  <c r="I33" i="4"/>
  <c r="K33" i="4" s="1"/>
  <c r="I28" i="4"/>
  <c r="K28" i="4" s="1"/>
  <c r="I92" i="4"/>
  <c r="K92" i="4" s="1"/>
  <c r="I110" i="4"/>
  <c r="K110" i="4" s="1"/>
  <c r="I135" i="4"/>
  <c r="K135" i="4" s="1"/>
  <c r="I7" i="4"/>
  <c r="K7" i="4" s="1"/>
  <c r="I15" i="4"/>
  <c r="K15" i="4" s="1"/>
  <c r="I48" i="4"/>
  <c r="K48" i="4" s="1"/>
  <c r="I36" i="4"/>
  <c r="K36" i="4" s="1"/>
  <c r="I120" i="4"/>
  <c r="K120" i="4" s="1"/>
  <c r="I101" i="4"/>
  <c r="K101" i="4" s="1"/>
  <c r="I60" i="4"/>
  <c r="K60" i="4" s="1"/>
  <c r="I152" i="4"/>
  <c r="K152" i="4" s="1"/>
  <c r="I43" i="4"/>
  <c r="K43" i="4" s="1"/>
  <c r="I108" i="4"/>
  <c r="K108" i="4" s="1"/>
  <c r="I131" i="4"/>
  <c r="K131" i="4" s="1"/>
  <c r="I113" i="4"/>
  <c r="K113" i="4" s="1"/>
  <c r="I109" i="4" l="1"/>
  <c r="I153" i="4" l="1"/>
  <c r="K109" i="4"/>
  <c r="K153" i="4" s="1"/>
</calcChain>
</file>

<file path=xl/sharedStrings.xml><?xml version="1.0" encoding="utf-8"?>
<sst xmlns="http://schemas.openxmlformats.org/spreadsheetml/2006/main" count="325" uniqueCount="253">
  <si>
    <t>Dist#</t>
  </si>
  <si>
    <t>District Name</t>
  </si>
  <si>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</si>
  <si>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</si>
  <si>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</si>
  <si>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</si>
  <si>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</si>
  <si>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</si>
  <si>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</si>
  <si>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</si>
  <si>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</si>
  <si>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</si>
  <si>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</si>
  <si>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</si>
  <si>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Area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</si>
  <si>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</si>
  <si>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</si>
  <si>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</si>
  <si>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</si>
  <si>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</si>
  <si>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</si>
  <si>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</si>
  <si>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</si>
  <si>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</si>
  <si>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</si>
  <si>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Community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</si>
  <si>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</si>
  <si>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</si>
  <si>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</si>
  <si>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</si>
  <si>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</si>
  <si>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</si>
  <si>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</si>
  <si>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</si>
  <si>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</si>
  <si>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</si>
  <si>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</si>
  <si>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</si>
  <si>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</si>
  <si>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</si>
  <si>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</si>
  <si>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</si>
  <si>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</si>
  <si>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</si>
  <si>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</si>
  <si>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</si>
  <si>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</si>
  <si>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</si>
  <si>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</si>
  <si>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</si>
  <si>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</si>
  <si>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</si>
  <si>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</si>
  <si>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</si>
  <si>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</si>
  <si>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</si>
  <si>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</si>
  <si>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</si>
  <si>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</si>
  <si>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</si>
  <si>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</si>
  <si>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</si>
  <si>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</si>
  <si>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</si>
  <si>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</si>
  <si>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</si>
  <si>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</si>
  <si>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</si>
  <si>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</si>
  <si>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</si>
  <si>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</si>
  <si>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</si>
  <si>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</si>
  <si>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</si>
  <si>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</si>
  <si>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</si>
  <si>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</si>
  <si>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</si>
  <si>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</si>
  <si>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</si>
  <si>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</si>
  <si>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Area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</si>
  <si>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</si>
  <si>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</si>
  <si>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</si>
  <si>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</si>
  <si>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</si>
  <si>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</si>
  <si>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</si>
  <si>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</si>
  <si>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</si>
  <si>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</si>
  <si>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</si>
  <si>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</si>
  <si>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</si>
  <si>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</si>
  <si>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</si>
  <si>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</si>
  <si>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</si>
  <si>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</si>
  <si>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</si>
  <si>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</si>
  <si>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</si>
  <si>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</si>
  <si>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</si>
  <si>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</si>
  <si>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</si>
  <si>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</si>
  <si>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</si>
  <si>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</si>
  <si>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</si>
  <si>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</si>
  <si>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</si>
  <si>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Area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</si>
  <si>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</si>
  <si>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</si>
  <si>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</si>
  <si>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</si>
  <si>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</si>
  <si>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</si>
  <si>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</si>
  <si>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</si>
  <si>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</si>
  <si>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</si>
  <si>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</si>
  <si>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</si>
  <si>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</si>
  <si>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</si>
  <si>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</si>
  <si>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</si>
  <si>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</si>
  <si>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</si>
  <si>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</si>
  <si>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</si>
  <si>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</si>
  <si>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</si>
  <si>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Viborg-Hurley 60-6</t>
  </si>
  <si>
    <t>Alcester-Hudson 61-1</t>
  </si>
  <si>
    <t>Beresford 61-2</t>
  </si>
  <si>
    <t>Elk Point-Jefferson 61-7</t>
  </si>
  <si>
    <t>Dakota Valley 61-8</t>
  </si>
  <si>
    <t>Selby Area 62-5</t>
  </si>
  <si>
    <t>Mobridge-Pollock 62-6</t>
  </si>
  <si>
    <t>Gayville-Volin 63-1</t>
  </si>
  <si>
    <t>Yankton 63-3</t>
  </si>
  <si>
    <t>Dupree 64-2</t>
  </si>
  <si>
    <t>Todd County 66-1</t>
  </si>
  <si>
    <t>Faulkton Area 24-4</t>
  </si>
  <si>
    <t>Oglala Lakota County 65-1</t>
  </si>
  <si>
    <t>County Apportionment 
2110</t>
  </si>
  <si>
    <t>Bank Franchise Taxes 
3114</t>
  </si>
  <si>
    <t>AVON 04-1***</t>
  </si>
  <si>
    <t>PREVAILING WIND PARK</t>
  </si>
  <si>
    <t>CLARK 12-2</t>
  </si>
  <si>
    <t>OAK TREE ENERGY</t>
  </si>
  <si>
    <t>CLARK 12-2**</t>
  </si>
  <si>
    <t>CROCKER WIND FARM</t>
  </si>
  <si>
    <t>Year 2</t>
  </si>
  <si>
    <t>DEUBROOK 05-6</t>
  </si>
  <si>
    <t>BUFFALO RIDGE I</t>
  </si>
  <si>
    <t>BUFFALO RIDGE II</t>
  </si>
  <si>
    <t>DEUBROOK 05-6**</t>
  </si>
  <si>
    <t>COYOTE RIDGE WIND</t>
  </si>
  <si>
    <t>DEUEL 19-4***</t>
  </si>
  <si>
    <t xml:space="preserve">NSP - MINNESOTA CROWNED RIDGE II </t>
  </si>
  <si>
    <t>ELKTON 05-3</t>
  </si>
  <si>
    <t>MIDDAKOTA WIND</t>
  </si>
  <si>
    <t>BUFFALO RIDGE 1</t>
  </si>
  <si>
    <t>GROTON AREA 06-6</t>
  </si>
  <si>
    <t>DAY COUNTY WIND</t>
  </si>
  <si>
    <t>HIGHMORE-HARROLD 34-2***</t>
  </si>
  <si>
    <t>TRIPLE H WIND FARM</t>
  </si>
  <si>
    <t>KIMBALL 07-2</t>
  </si>
  <si>
    <t>PRAIRIE WINDS SD 1</t>
  </si>
  <si>
    <t>KIMBALL 07-2*</t>
  </si>
  <si>
    <t>BRULE COUNTY WIND LLC</t>
  </si>
  <si>
    <t>Year 3</t>
  </si>
  <si>
    <t>LEOLA 44-2</t>
  </si>
  <si>
    <t>TATANKA WIND</t>
  </si>
  <si>
    <t>MILBANK 25-4**</t>
  </si>
  <si>
    <t>CROWNED RIDGE WIND</t>
  </si>
  <si>
    <t>MILLER AREA 29-4</t>
  </si>
  <si>
    <t>ROLLING THUNDER POWER PARTNERS</t>
  </si>
  <si>
    <t>MOBRIDGE-POLLOCK 62-6</t>
  </si>
  <si>
    <t>CAMPBELL COUNTY WIND</t>
  </si>
  <si>
    <t>NEWELL 09-2***</t>
  </si>
  <si>
    <t>WILLOW CREEK WIND</t>
  </si>
  <si>
    <t>TRIPP-DELMONT 33-5</t>
  </si>
  <si>
    <t>NORTHWESTERN ENERGY</t>
  </si>
  <si>
    <t>TRIPP-DELMONT 33-5***</t>
  </si>
  <si>
    <t>WAGNER 11-4</t>
  </si>
  <si>
    <t>WAGNER 11-4***</t>
  </si>
  <si>
    <t>WATERTOWN 14-4***</t>
  </si>
  <si>
    <t>WAVERLY SOUTH SHORE 14-5**</t>
  </si>
  <si>
    <t>WAVERLY SOUTH SHORE 14-5***</t>
  </si>
  <si>
    <t>WESSINGTON SPRINGS 36-2</t>
  </si>
  <si>
    <t>WHITE LAKE 01-3</t>
  </si>
  <si>
    <t>WHITE LAKE 01-3*</t>
  </si>
  <si>
    <t>AURORA COUNTY WIND LLC</t>
  </si>
  <si>
    <t>TOTAL</t>
  </si>
  <si>
    <t>*BEGAN PRODUCING POWER IN 2018</t>
  </si>
  <si>
    <t>**BEGAN PRODUCING POWER IN 2019</t>
  </si>
  <si>
    <t>***BEGAN PRODUCING POWER IN 2020</t>
  </si>
  <si>
    <t>IF NO IN SERVICE DATE, WIND FARM BEGAN PRODUCING POWER PRIOR TO 7/1/2016</t>
  </si>
  <si>
    <t>Oldham-Ramona-Rutland 39-6</t>
  </si>
  <si>
    <t>School District</t>
  </si>
  <si>
    <t>In-Service 
Date</t>
  </si>
  <si>
    <t>DEUBROOK 05-6****</t>
  </si>
  <si>
    <t>TATANKA RIDGE WIND LLC</t>
  </si>
  <si>
    <t>DEUEL 19-4****</t>
  </si>
  <si>
    <t>DEUEL HARVEST WIND ENERGY</t>
  </si>
  <si>
    <t>ESTELLINE 28-2****</t>
  </si>
  <si>
    <t>Year 4</t>
  </si>
  <si>
    <t>SUMMIT 54-6****</t>
  </si>
  <si>
    <t>DAKOTA RANGE III, LLC</t>
  </si>
  <si>
    <t xml:space="preserve">WESSINGTON SPRINGS WIND </t>
  </si>
  <si>
    <t>****BEGAN PRODUCING POWER IN 2021</t>
  </si>
  <si>
    <t>Utility 
Taxes 
1140</t>
  </si>
  <si>
    <t>Local Revenue 
in Lieu of Taxes 
1210</t>
  </si>
  <si>
    <t>County Revenue 
in Lieu of Taxes 
2200</t>
  </si>
  <si>
    <t>Renewable Facility Taxes 
(Wind)
3113</t>
  </si>
  <si>
    <t>Year 5</t>
  </si>
  <si>
    <t>SUMMIT 54-6#</t>
  </si>
  <si>
    <t>NSP - Dakota Range I &amp; II</t>
  </si>
  <si>
    <t>WAVERLY SOUTH SHORE 14-5#</t>
  </si>
  <si>
    <t>#BEGAN PRODUCING POWER IN 2022</t>
  </si>
  <si>
    <t>FY2024
Total Reported Other Revenues</t>
  </si>
  <si>
    <t>FY2026
Total Local Effort from Other Revenue</t>
  </si>
  <si>
    <t>WIND &amp; SOLAR ENERGY TAX REVENUE - FY2024</t>
  </si>
  <si>
    <t>Payment Information Provided by Dept of Revenue as of 4/18/2024</t>
  </si>
  <si>
    <t>District No.</t>
  </si>
  <si>
    <t>Project Name</t>
  </si>
  <si>
    <t>Project 
Type</t>
  </si>
  <si>
    <t>2024
Payment</t>
  </si>
  <si>
    <t>Wind</t>
  </si>
  <si>
    <t>HIGHMORE-HARROLD 34-2##</t>
  </si>
  <si>
    <t>NORTH BEND WIND PROJECT LLC</t>
  </si>
  <si>
    <t>Year 0</t>
  </si>
  <si>
    <t>Year 6</t>
  </si>
  <si>
    <t>MILLER AREA 29-4##</t>
  </si>
  <si>
    <t>SWEETLAND WIND FARM LLC</t>
  </si>
  <si>
    <t>OELRICHS 23-3</t>
  </si>
  <si>
    <t>FALL RIVER SOLAR</t>
  </si>
  <si>
    <t>Solar</t>
  </si>
  <si>
    <t>WOLSEY-WESSINGTON 02-6##</t>
  </si>
  <si>
    <t>## BEGAN PRODUCING POWER IN 2023 BUT ON OR AFTER OCTOBER 1ST</t>
  </si>
  <si>
    <t>REVENUE FROM SOLAR FARMS IMMEDIATELY COUNT AS LOCAL EFFORT</t>
  </si>
  <si>
    <t>FY2026
Equalization Year</t>
  </si>
  <si>
    <t>Included 
Other Revenue Local Effort</t>
  </si>
  <si>
    <t>Excluded 
Other Revenue Local Effort
(Wind Only)</t>
  </si>
  <si>
    <t>Other Revenue Local Effort 
 Exclusion</t>
  </si>
  <si>
    <t>as of 11/1/2024</t>
  </si>
  <si>
    <r>
      <t xml:space="preserve">FY2026 Other Revenue Local Effort </t>
    </r>
    <r>
      <rPr>
        <b/>
        <sz val="11"/>
        <rFont val="Calibri"/>
        <family val="2"/>
        <scheme val="minor"/>
      </rPr>
      <t>(based on FY24 Annual Financial Report)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</si>
</sst>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7B784"/>
        <bgColor theme="4" tint="0.79995117038483843"/>
      </patternFill>
    </fill>
    <fill>
      <patternFill patternType="solid">
        <fgColor rgb="FFC7B784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8" fontId="3" fillId="0" borderId="0" xfId="0" applyNumberFormat="1" applyFont="1"/>
    <xf numFmtId="0" fontId="7" fillId="0" borderId="0" xfId="0" applyFont="1" applyAlignment="1">
      <alignment wrapText="1"/>
    </xf>
    <xf numFmtId="0" fontId="3" fillId="0" borderId="0" xfId="0" applyFont="1" applyAlignment="1">
      <alignment horizontal="right"/>
    </xf>
    <xf numFmtId="8" fontId="3" fillId="0" borderId="1" xfId="3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4" fontId="6" fillId="0" borderId="1" xfId="3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0" fillId="0" borderId="0" xfId="0" applyFont="1" applyAlignment="1"/>
    <xf numFmtId="0" fontId="8" fillId="0" borderId="0" xfId="0" applyFont="1"/>
    <xf numFmtId="0" fontId="11" fillId="0" borderId="0" xfId="5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6" fontId="10" fillId="0" borderId="1" xfId="4" applyNumberFormat="1" applyFont="1" applyFill="1" applyBorder="1" applyAlignment="1">
      <alignment horizontal="right"/>
    </xf>
    <xf numFmtId="6" fontId="10" fillId="0" borderId="0" xfId="0" applyNumberFormat="1" applyFont="1"/>
    <xf numFmtId="0" fontId="10" fillId="0" borderId="0" xfId="0" applyFont="1"/>
    <xf numFmtId="0" fontId="0" fillId="0" borderId="0" xfId="0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8" fontId="3" fillId="0" borderId="2" xfId="3" applyNumberFormat="1" applyFont="1" applyBorder="1"/>
    <xf numFmtId="8" fontId="0" fillId="0" borderId="0" xfId="0" applyNumberFormat="1"/>
    <xf numFmtId="0" fontId="3" fillId="0" borderId="0" xfId="0" applyFont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/>
    <xf numFmtId="0" fontId="16" fillId="0" borderId="0" xfId="0" applyFont="1" applyAlignment="1"/>
    <xf numFmtId="0" fontId="8" fillId="0" borderId="0" xfId="0" applyFont="1" applyFill="1" applyBorder="1"/>
    <xf numFmtId="0" fontId="10" fillId="0" borderId="1" xfId="4" applyFont="1" applyFill="1" applyBorder="1" applyAlignment="1"/>
    <xf numFmtId="0" fontId="10" fillId="0" borderId="1" xfId="4" applyFont="1" applyFill="1" applyBorder="1" applyAlignment="1">
      <alignment horizontal="right"/>
    </xf>
  </cellXfs>
  <cellStyles count="6">
    <cellStyle name="Currency" xfId="3" builtinId="4"/>
    <cellStyle name="Normal" xfId="0" builtinId="0"/>
    <cellStyle name="Normal 14 3" xfId="1" xr:uid="{7F0F450D-F141-492A-A87E-456C86BE8EC7}"/>
    <cellStyle name="Normal_Sheet1" xfId="5" xr:uid="{E2412ECD-B91B-4544-A820-EFCFCA077398}"/>
    <cellStyle name="Normal_Sheet1_1" xfId="4" xr:uid="{31B0FCC8-AC3E-45CC-BA94-5F0A85DA15CF}"/>
    <cellStyle name="Percent 2 3" xfId="2" xr:uid="{E3867256-EA3A-4611-9160-82EAA496954E}"/>
  </cellStyles>
  <dxfs count="0"/>
  <tableStyles count="0" defaultTableStyle="TableStyleMedium2" defaultPivotStyle="PivotStyleLight16"/>
  <colors>
    <mruColors>
      <color rgb="FFC7B7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0</xdr:row>
      <xdr:rowOff>0</xdr:rowOff>
    </xdr:from>
    <xdr:ext cx="1956404" cy="433959"/>
    <xdr:pic>
      <xdr:nvPicPr>
        <xdr:cNvPr id="7" name="Picture 6" descr="South Dakota Department of Education">
          <a:extLst>
            <a:ext uri="{FF2B5EF4-FFF2-40B4-BE49-F238E27FC236}">
              <a16:creationId xmlns:a16="http://schemas.microsoft.com/office/drawing/2014/main" id="{C42A36D9-3859-4795-8CAB-D964FBA68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425" y="0"/>
          <a:ext cx="1956404" cy="43395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885E-C214-4FAE-A1D4-E82B9101A86F}">
  <sheetPr>
    <pageSetUpPr fitToPage="1"/>
  </sheetPr>
  <dimension ref="A1:L353"/>
  <sheetViews>
    <sheetView tabSelected="1" workbookViewId="0">
      <pane ySplit="4" topLeftCell="A5" activePane="bottomLeft" state="frozen"/>
      <selection pane="bottomLeft" activeCell="A4" sqref="A4"/>
    </sheetView>
  </sheetViews>
  <sheetFormatPr defaultColWidth="9.109375" defaultRowHeight="14.4" x14ac:dyDescent="0.3"/>
  <cols>
    <col min="1" max="1" width="24.109375" style="14" customWidth="1"/>
    <col min="2" max="2" width="6" style="14" customWidth="1"/>
    <col min="3" max="3" width="11.44140625" style="14" customWidth="1"/>
    <col min="4" max="4" width="8" style="14" customWidth="1"/>
    <col min="5" max="5" width="13.109375" style="14" customWidth="1"/>
    <col min="6" max="6" width="9" style="14" customWidth="1"/>
    <col min="7" max="7" width="10.44140625" style="14" customWidth="1"/>
    <col min="8" max="8" width="11.44140625" style="14" customWidth="1"/>
    <col min="9" max="9" width="11.44140625" style="14" bestFit="1" customWidth="1"/>
    <col min="10" max="10" width="10.44140625" style="14" bestFit="1" customWidth="1"/>
    <col min="11" max="11" width="11.44140625" style="14" bestFit="1" customWidth="1"/>
    <col min="12" max="16384" width="9.109375" style="14"/>
  </cols>
  <sheetData>
    <row r="1" spans="1:11" ht="18" x14ac:dyDescent="0.35">
      <c r="A1" s="32" t="s">
        <v>252</v>
      </c>
      <c r="C1" s="13"/>
      <c r="D1" s="13"/>
      <c r="E1" s="13"/>
      <c r="F1" s="13"/>
      <c r="G1" s="13"/>
    </row>
    <row r="2" spans="1:11" x14ac:dyDescent="0.3">
      <c r="A2" s="33" t="s">
        <v>251</v>
      </c>
      <c r="C2" s="15"/>
      <c r="D2" s="15"/>
      <c r="E2" s="15"/>
      <c r="F2" s="15"/>
      <c r="G2" s="15"/>
      <c r="H2" s="15"/>
      <c r="I2" s="34"/>
    </row>
    <row r="3" spans="1:11" ht="6.75" customHeight="1" x14ac:dyDescent="0.3">
      <c r="A3" s="13"/>
      <c r="B3" s="13"/>
      <c r="C3" s="13"/>
      <c r="D3" s="13"/>
      <c r="E3" s="13"/>
      <c r="F3" s="13"/>
      <c r="G3" s="13"/>
    </row>
    <row r="4" spans="1:11" s="19" customFormat="1" ht="69" x14ac:dyDescent="0.3">
      <c r="A4" s="28" t="s">
        <v>1</v>
      </c>
      <c r="B4" s="29" t="s">
        <v>0</v>
      </c>
      <c r="C4" s="16" t="s">
        <v>217</v>
      </c>
      <c r="D4" s="16" t="s">
        <v>218</v>
      </c>
      <c r="E4" s="16" t="s">
        <v>149</v>
      </c>
      <c r="F4" s="16" t="s">
        <v>219</v>
      </c>
      <c r="G4" s="16" t="s">
        <v>220</v>
      </c>
      <c r="H4" s="16" t="s">
        <v>150</v>
      </c>
      <c r="I4" s="16" t="s">
        <v>226</v>
      </c>
      <c r="J4" s="16" t="s">
        <v>250</v>
      </c>
      <c r="K4" s="16" t="s">
        <v>227</v>
      </c>
    </row>
    <row r="5" spans="1:11" s="19" customFormat="1" ht="13.8" x14ac:dyDescent="0.3">
      <c r="A5" s="35" t="s">
        <v>15</v>
      </c>
      <c r="B5" s="36">
        <v>6001</v>
      </c>
      <c r="C5" s="17">
        <v>576567.25</v>
      </c>
      <c r="D5" s="17">
        <v>0</v>
      </c>
      <c r="E5" s="17">
        <v>293012.43</v>
      </c>
      <c r="F5" s="17">
        <v>19369.509999999998</v>
      </c>
      <c r="G5" s="17">
        <v>0</v>
      </c>
      <c r="H5" s="17">
        <v>378360.92</v>
      </c>
      <c r="I5" s="17">
        <f t="shared" ref="I5:I36" si="0">SUM(C5:H5)</f>
        <v>1267310.1099999999</v>
      </c>
      <c r="J5" s="17">
        <v>0</v>
      </c>
      <c r="K5" s="17">
        <f t="shared" ref="K5:K36" si="1">I5-J5</f>
        <v>1267310.1099999999</v>
      </c>
    </row>
    <row r="6" spans="1:11" s="19" customFormat="1" ht="13.8" x14ac:dyDescent="0.3">
      <c r="A6" s="35" t="s">
        <v>130</v>
      </c>
      <c r="B6" s="36">
        <v>58003</v>
      </c>
      <c r="C6" s="17">
        <v>429864.49</v>
      </c>
      <c r="D6" s="17">
        <v>0</v>
      </c>
      <c r="E6" s="17">
        <v>15571.62</v>
      </c>
      <c r="F6" s="17">
        <v>0</v>
      </c>
      <c r="G6" s="17">
        <v>0</v>
      </c>
      <c r="H6" s="17">
        <v>70486.67</v>
      </c>
      <c r="I6" s="17">
        <f t="shared" si="0"/>
        <v>515922.77999999997</v>
      </c>
      <c r="J6" s="17">
        <v>0</v>
      </c>
      <c r="K6" s="17">
        <f t="shared" si="1"/>
        <v>515922.77999999997</v>
      </c>
    </row>
    <row r="7" spans="1:11" s="19" customFormat="1" ht="13.8" x14ac:dyDescent="0.3">
      <c r="A7" s="35" t="s">
        <v>137</v>
      </c>
      <c r="B7" s="36">
        <v>61001</v>
      </c>
      <c r="C7" s="17">
        <v>82836.539999999994</v>
      </c>
      <c r="D7" s="17">
        <v>0</v>
      </c>
      <c r="E7" s="17">
        <v>37611.629999999997</v>
      </c>
      <c r="F7" s="17">
        <v>0</v>
      </c>
      <c r="G7" s="17">
        <v>0</v>
      </c>
      <c r="H7" s="17">
        <v>52546.85</v>
      </c>
      <c r="I7" s="17">
        <f t="shared" si="0"/>
        <v>172995.02</v>
      </c>
      <c r="J7" s="17">
        <v>0</v>
      </c>
      <c r="K7" s="17">
        <f t="shared" si="1"/>
        <v>172995.02</v>
      </c>
    </row>
    <row r="8" spans="1:11" s="19" customFormat="1" ht="13.8" x14ac:dyDescent="0.3">
      <c r="A8" s="35" t="s">
        <v>24</v>
      </c>
      <c r="B8" s="36">
        <v>11001</v>
      </c>
      <c r="C8" s="17">
        <v>111752.72</v>
      </c>
      <c r="D8" s="17">
        <v>0</v>
      </c>
      <c r="E8" s="17">
        <v>16303.91</v>
      </c>
      <c r="F8" s="17">
        <v>438.88</v>
      </c>
      <c r="G8" s="17">
        <v>0</v>
      </c>
      <c r="H8" s="17">
        <v>19941.25</v>
      </c>
      <c r="I8" s="17">
        <f t="shared" si="0"/>
        <v>148436.76</v>
      </c>
      <c r="J8" s="17">
        <v>0</v>
      </c>
      <c r="K8" s="17">
        <f t="shared" si="1"/>
        <v>148436.76</v>
      </c>
    </row>
    <row r="9" spans="1:11" s="19" customFormat="1" ht="13.8" x14ac:dyDescent="0.3">
      <c r="A9" s="35" t="s">
        <v>78</v>
      </c>
      <c r="B9" s="36">
        <v>38001</v>
      </c>
      <c r="C9" s="17">
        <v>59182.22</v>
      </c>
      <c r="D9" s="17">
        <v>0</v>
      </c>
      <c r="E9" s="17">
        <v>14222.69</v>
      </c>
      <c r="F9" s="17">
        <v>19775.55</v>
      </c>
      <c r="G9" s="17">
        <v>0</v>
      </c>
      <c r="H9" s="17">
        <v>54821.14</v>
      </c>
      <c r="I9" s="17">
        <f t="shared" si="0"/>
        <v>148001.60000000001</v>
      </c>
      <c r="J9" s="17">
        <v>0</v>
      </c>
      <c r="K9" s="17">
        <f t="shared" si="1"/>
        <v>148001.60000000001</v>
      </c>
    </row>
    <row r="10" spans="1:11" s="19" customFormat="1" ht="13.8" x14ac:dyDescent="0.3">
      <c r="A10" s="35" t="s">
        <v>48</v>
      </c>
      <c r="B10" s="36">
        <v>21001</v>
      </c>
      <c r="C10" s="17">
        <v>58176.6</v>
      </c>
      <c r="D10" s="17">
        <v>0</v>
      </c>
      <c r="E10" s="17">
        <v>8546.4</v>
      </c>
      <c r="F10" s="17">
        <v>0</v>
      </c>
      <c r="G10" s="17">
        <v>0</v>
      </c>
      <c r="H10" s="17">
        <v>9645.89</v>
      </c>
      <c r="I10" s="17">
        <f t="shared" si="0"/>
        <v>76368.89</v>
      </c>
      <c r="J10" s="17">
        <v>0</v>
      </c>
      <c r="K10" s="17">
        <f t="shared" si="1"/>
        <v>76368.89</v>
      </c>
    </row>
    <row r="11" spans="1:11" s="19" customFormat="1" ht="13.8" x14ac:dyDescent="0.3">
      <c r="A11" s="35" t="s">
        <v>8</v>
      </c>
      <c r="B11" s="36">
        <v>4001</v>
      </c>
      <c r="C11" s="17">
        <v>49380.91</v>
      </c>
      <c r="D11" s="17">
        <v>1830.61</v>
      </c>
      <c r="E11" s="17">
        <v>9823.2900000000009</v>
      </c>
      <c r="F11" s="17">
        <v>0</v>
      </c>
      <c r="G11" s="17">
        <v>163948.71</v>
      </c>
      <c r="H11" s="17">
        <v>16242.46</v>
      </c>
      <c r="I11" s="17">
        <f t="shared" si="0"/>
        <v>241225.97999999998</v>
      </c>
      <c r="J11" s="17">
        <v>163948.71</v>
      </c>
      <c r="K11" s="17">
        <f t="shared" si="1"/>
        <v>77277.26999999999</v>
      </c>
    </row>
    <row r="12" spans="1:11" s="19" customFormat="1" ht="13.8" x14ac:dyDescent="0.3">
      <c r="A12" s="35" t="s">
        <v>101</v>
      </c>
      <c r="B12" s="36">
        <v>49001</v>
      </c>
      <c r="C12" s="17">
        <v>49335.06</v>
      </c>
      <c r="D12" s="17">
        <v>0</v>
      </c>
      <c r="E12" s="17">
        <v>16105.98</v>
      </c>
      <c r="F12" s="17">
        <v>0</v>
      </c>
      <c r="G12" s="17">
        <v>0</v>
      </c>
      <c r="H12" s="17">
        <v>92323.37</v>
      </c>
      <c r="I12" s="17">
        <f t="shared" si="0"/>
        <v>157764.40999999997</v>
      </c>
      <c r="J12" s="17">
        <v>0</v>
      </c>
      <c r="K12" s="17">
        <f t="shared" si="1"/>
        <v>157764.40999999997</v>
      </c>
    </row>
    <row r="13" spans="1:11" s="19" customFormat="1" ht="13.8" x14ac:dyDescent="0.3">
      <c r="A13" s="35" t="s">
        <v>21</v>
      </c>
      <c r="B13" s="36">
        <v>9001</v>
      </c>
      <c r="C13" s="17">
        <v>61490.92</v>
      </c>
      <c r="D13" s="17">
        <v>0</v>
      </c>
      <c r="E13" s="17">
        <v>127692.81</v>
      </c>
      <c r="F13" s="17">
        <v>0</v>
      </c>
      <c r="G13" s="17">
        <v>0</v>
      </c>
      <c r="H13" s="17">
        <v>114606.24</v>
      </c>
      <c r="I13" s="17">
        <f t="shared" si="0"/>
        <v>303789.96999999997</v>
      </c>
      <c r="J13" s="17">
        <v>0</v>
      </c>
      <c r="K13" s="17">
        <f t="shared" si="1"/>
        <v>303789.96999999997</v>
      </c>
    </row>
    <row r="14" spans="1:11" s="19" customFormat="1" ht="13.8" x14ac:dyDescent="0.3">
      <c r="A14" s="35" t="s">
        <v>7</v>
      </c>
      <c r="B14" s="36">
        <v>3001</v>
      </c>
      <c r="C14" s="17">
        <v>160621.31</v>
      </c>
      <c r="D14" s="17">
        <v>0</v>
      </c>
      <c r="E14" s="17">
        <v>33155.75</v>
      </c>
      <c r="F14" s="17">
        <v>6113.51</v>
      </c>
      <c r="G14" s="17">
        <v>0</v>
      </c>
      <c r="H14" s="17">
        <v>21633.98</v>
      </c>
      <c r="I14" s="17">
        <f t="shared" si="0"/>
        <v>221524.55000000002</v>
      </c>
      <c r="J14" s="17">
        <v>0</v>
      </c>
      <c r="K14" s="17">
        <f t="shared" si="1"/>
        <v>221524.55000000002</v>
      </c>
    </row>
    <row r="15" spans="1:11" s="19" customFormat="1" ht="13.8" x14ac:dyDescent="0.3">
      <c r="A15" s="35" t="s">
        <v>138</v>
      </c>
      <c r="B15" s="36">
        <v>61002</v>
      </c>
      <c r="C15" s="17">
        <v>89791.42</v>
      </c>
      <c r="D15" s="17">
        <v>0</v>
      </c>
      <c r="E15" s="17">
        <v>65607.34</v>
      </c>
      <c r="F15" s="17">
        <v>0</v>
      </c>
      <c r="G15" s="17">
        <v>0</v>
      </c>
      <c r="H15" s="17">
        <v>103647.14</v>
      </c>
      <c r="I15" s="17">
        <f t="shared" si="0"/>
        <v>259045.90000000002</v>
      </c>
      <c r="J15" s="17">
        <v>0</v>
      </c>
      <c r="K15" s="17">
        <f t="shared" si="1"/>
        <v>259045.90000000002</v>
      </c>
    </row>
    <row r="16" spans="1:11" s="19" customFormat="1" ht="13.8" x14ac:dyDescent="0.3">
      <c r="A16" s="35" t="s">
        <v>56</v>
      </c>
      <c r="B16" s="36">
        <v>25001</v>
      </c>
      <c r="C16" s="17">
        <v>14687.26</v>
      </c>
      <c r="D16" s="17">
        <v>0</v>
      </c>
      <c r="E16" s="17">
        <v>4270.88</v>
      </c>
      <c r="F16" s="17">
        <v>100.25</v>
      </c>
      <c r="G16" s="17">
        <v>0</v>
      </c>
      <c r="H16" s="17">
        <v>17734.36</v>
      </c>
      <c r="I16" s="17">
        <f t="shared" si="0"/>
        <v>36792.75</v>
      </c>
      <c r="J16" s="17">
        <v>0</v>
      </c>
      <c r="K16" s="17">
        <f t="shared" si="1"/>
        <v>36792.75</v>
      </c>
    </row>
    <row r="17" spans="1:11" s="19" customFormat="1" ht="13.8" x14ac:dyDescent="0.3">
      <c r="A17" s="35" t="s">
        <v>115</v>
      </c>
      <c r="B17" s="36">
        <v>52001</v>
      </c>
      <c r="C17" s="17">
        <v>94819.63</v>
      </c>
      <c r="D17" s="17">
        <v>0</v>
      </c>
      <c r="E17" s="17">
        <v>13882.11</v>
      </c>
      <c r="F17" s="17">
        <v>0</v>
      </c>
      <c r="G17" s="17">
        <v>0</v>
      </c>
      <c r="H17" s="17">
        <v>14602.28</v>
      </c>
      <c r="I17" s="17">
        <f t="shared" si="0"/>
        <v>123304.02</v>
      </c>
      <c r="J17" s="17">
        <v>0</v>
      </c>
      <c r="K17" s="17">
        <f t="shared" si="1"/>
        <v>123304.02</v>
      </c>
    </row>
    <row r="18" spans="1:11" s="19" customFormat="1" ht="13.8" x14ac:dyDescent="0.3">
      <c r="A18" s="35" t="s">
        <v>9</v>
      </c>
      <c r="B18" s="36">
        <v>4002</v>
      </c>
      <c r="C18" s="17">
        <v>156975.95000000001</v>
      </c>
      <c r="D18" s="17">
        <v>1766.01</v>
      </c>
      <c r="E18" s="17">
        <v>25541.24</v>
      </c>
      <c r="F18" s="17">
        <v>0</v>
      </c>
      <c r="G18" s="17">
        <v>0</v>
      </c>
      <c r="H18" s="17">
        <v>38965.879999999997</v>
      </c>
      <c r="I18" s="17">
        <f t="shared" si="0"/>
        <v>223249.08000000002</v>
      </c>
      <c r="J18" s="17">
        <v>0</v>
      </c>
      <c r="K18" s="17">
        <f t="shared" si="1"/>
        <v>223249.08000000002</v>
      </c>
    </row>
    <row r="19" spans="1:11" s="19" customFormat="1" ht="13.8" x14ac:dyDescent="0.3">
      <c r="A19" s="35" t="s">
        <v>50</v>
      </c>
      <c r="B19" s="36">
        <v>22001</v>
      </c>
      <c r="C19" s="17">
        <v>49094.29</v>
      </c>
      <c r="D19" s="17">
        <v>0</v>
      </c>
      <c r="E19" s="17">
        <v>13523.68</v>
      </c>
      <c r="F19" s="17">
        <v>2884</v>
      </c>
      <c r="G19" s="17">
        <v>0</v>
      </c>
      <c r="H19" s="17">
        <v>13285.78</v>
      </c>
      <c r="I19" s="17">
        <f t="shared" si="0"/>
        <v>78787.75</v>
      </c>
      <c r="J19" s="17">
        <v>0</v>
      </c>
      <c r="K19" s="17">
        <f t="shared" si="1"/>
        <v>78787.75</v>
      </c>
    </row>
    <row r="20" spans="1:11" s="19" customFormat="1" ht="13.8" x14ac:dyDescent="0.3">
      <c r="A20" s="35" t="s">
        <v>102</v>
      </c>
      <c r="B20" s="36">
        <v>49002</v>
      </c>
      <c r="C20" s="17">
        <v>742357.37</v>
      </c>
      <c r="D20" s="17">
        <v>0</v>
      </c>
      <c r="E20" s="17">
        <v>159123.37</v>
      </c>
      <c r="F20" s="17">
        <v>0</v>
      </c>
      <c r="G20" s="17">
        <v>0</v>
      </c>
      <c r="H20" s="17">
        <v>853741.71</v>
      </c>
      <c r="I20" s="17">
        <f t="shared" si="0"/>
        <v>1755222.45</v>
      </c>
      <c r="J20" s="17">
        <v>0</v>
      </c>
      <c r="K20" s="17">
        <f t="shared" si="1"/>
        <v>1755222.45</v>
      </c>
    </row>
    <row r="21" spans="1:11" s="19" customFormat="1" ht="13.8" x14ac:dyDescent="0.3">
      <c r="A21" s="35" t="s">
        <v>67</v>
      </c>
      <c r="B21" s="36">
        <v>30003</v>
      </c>
      <c r="C21" s="17">
        <v>72421.350000000006</v>
      </c>
      <c r="D21" s="17">
        <v>0</v>
      </c>
      <c r="E21" s="17">
        <v>27008.77</v>
      </c>
      <c r="F21" s="17">
        <v>0</v>
      </c>
      <c r="G21" s="17">
        <v>0</v>
      </c>
      <c r="H21" s="17">
        <v>21777.55</v>
      </c>
      <c r="I21" s="17">
        <f t="shared" si="0"/>
        <v>121207.67000000001</v>
      </c>
      <c r="J21" s="17">
        <v>0</v>
      </c>
      <c r="K21" s="17">
        <f t="shared" si="1"/>
        <v>121207.67000000001</v>
      </c>
    </row>
    <row r="22" spans="1:11" s="19" customFormat="1" ht="13.8" x14ac:dyDescent="0.3">
      <c r="A22" s="35" t="s">
        <v>95</v>
      </c>
      <c r="B22" s="36">
        <v>45004</v>
      </c>
      <c r="C22" s="17">
        <v>245977</v>
      </c>
      <c r="D22" s="17">
        <v>0</v>
      </c>
      <c r="E22" s="17">
        <v>20071.650000000001</v>
      </c>
      <c r="F22" s="17">
        <v>0</v>
      </c>
      <c r="G22" s="17">
        <v>0</v>
      </c>
      <c r="H22" s="17">
        <v>90432.77</v>
      </c>
      <c r="I22" s="17">
        <f t="shared" si="0"/>
        <v>356481.42000000004</v>
      </c>
      <c r="J22" s="17">
        <v>0</v>
      </c>
      <c r="K22" s="17">
        <f t="shared" si="1"/>
        <v>356481.42000000004</v>
      </c>
    </row>
    <row r="23" spans="1:11" s="19" customFormat="1" ht="13.8" x14ac:dyDescent="0.3">
      <c r="A23" s="35" t="s">
        <v>11</v>
      </c>
      <c r="B23" s="36">
        <v>5001</v>
      </c>
      <c r="C23" s="17">
        <v>516886.25</v>
      </c>
      <c r="D23" s="17">
        <v>0</v>
      </c>
      <c r="E23" s="17">
        <v>260362.31</v>
      </c>
      <c r="F23" s="17">
        <v>0</v>
      </c>
      <c r="G23" s="17">
        <v>0</v>
      </c>
      <c r="H23" s="17">
        <v>442548.18</v>
      </c>
      <c r="I23" s="17">
        <f t="shared" si="0"/>
        <v>1219796.74</v>
      </c>
      <c r="J23" s="17">
        <v>0</v>
      </c>
      <c r="K23" s="17">
        <f t="shared" si="1"/>
        <v>1219796.74</v>
      </c>
    </row>
    <row r="24" spans="1:11" s="19" customFormat="1" ht="13.8" x14ac:dyDescent="0.3">
      <c r="A24" s="35" t="s">
        <v>58</v>
      </c>
      <c r="B24" s="36">
        <v>26002</v>
      </c>
      <c r="C24" s="17">
        <v>63581.81</v>
      </c>
      <c r="D24" s="17">
        <v>0</v>
      </c>
      <c r="E24" s="17">
        <v>8286.49</v>
      </c>
      <c r="F24" s="17">
        <v>3473.26</v>
      </c>
      <c r="G24" s="17">
        <v>0</v>
      </c>
      <c r="H24" s="17">
        <v>20355.400000000001</v>
      </c>
      <c r="I24" s="17">
        <f t="shared" si="0"/>
        <v>95696.959999999992</v>
      </c>
      <c r="J24" s="17">
        <v>0</v>
      </c>
      <c r="K24" s="17">
        <f t="shared" si="1"/>
        <v>95696.959999999992</v>
      </c>
    </row>
    <row r="25" spans="1:11" s="19" customFormat="1" ht="13.8" x14ac:dyDescent="0.3">
      <c r="A25" s="35" t="s">
        <v>90</v>
      </c>
      <c r="B25" s="36">
        <v>43001</v>
      </c>
      <c r="C25" s="17">
        <v>61819.76</v>
      </c>
      <c r="D25" s="17">
        <v>0</v>
      </c>
      <c r="E25" s="17">
        <v>29486.13</v>
      </c>
      <c r="F25" s="17">
        <v>0</v>
      </c>
      <c r="G25" s="17">
        <v>0</v>
      </c>
      <c r="H25" s="17">
        <v>13437.67</v>
      </c>
      <c r="I25" s="17">
        <f t="shared" si="0"/>
        <v>104743.56</v>
      </c>
      <c r="J25" s="17">
        <v>0</v>
      </c>
      <c r="K25" s="17">
        <f t="shared" si="1"/>
        <v>104743.56</v>
      </c>
    </row>
    <row r="26" spans="1:11" s="19" customFormat="1" ht="13.8" x14ac:dyDescent="0.3">
      <c r="A26" s="35" t="s">
        <v>85</v>
      </c>
      <c r="B26" s="36">
        <v>41001</v>
      </c>
      <c r="C26" s="17">
        <v>295992.66000000003</v>
      </c>
      <c r="D26" s="17">
        <v>0</v>
      </c>
      <c r="E26" s="17">
        <v>26502.62</v>
      </c>
      <c r="F26" s="17">
        <v>0</v>
      </c>
      <c r="G26" s="17">
        <v>0</v>
      </c>
      <c r="H26" s="17">
        <v>94804.51</v>
      </c>
      <c r="I26" s="17">
        <f t="shared" si="0"/>
        <v>417299.79000000004</v>
      </c>
      <c r="J26" s="17">
        <v>0</v>
      </c>
      <c r="K26" s="17">
        <f t="shared" si="1"/>
        <v>417299.79000000004</v>
      </c>
    </row>
    <row r="27" spans="1:11" s="19" customFormat="1" ht="13.8" x14ac:dyDescent="0.3">
      <c r="A27" s="35" t="s">
        <v>62</v>
      </c>
      <c r="B27" s="36">
        <v>28001</v>
      </c>
      <c r="C27" s="17">
        <v>89231.94</v>
      </c>
      <c r="D27" s="17">
        <v>0</v>
      </c>
      <c r="E27" s="17">
        <v>15095.43</v>
      </c>
      <c r="F27" s="17">
        <v>245.01</v>
      </c>
      <c r="G27" s="17">
        <v>0</v>
      </c>
      <c r="H27" s="17">
        <v>14124.82</v>
      </c>
      <c r="I27" s="17">
        <f t="shared" si="0"/>
        <v>118697.19999999998</v>
      </c>
      <c r="J27" s="17">
        <v>0</v>
      </c>
      <c r="K27" s="17">
        <f t="shared" si="1"/>
        <v>118697.19999999998</v>
      </c>
    </row>
    <row r="28" spans="1:11" s="19" customFormat="1" ht="13.8" x14ac:dyDescent="0.3">
      <c r="A28" s="35" t="s">
        <v>133</v>
      </c>
      <c r="B28" s="36">
        <v>60001</v>
      </c>
      <c r="C28" s="17">
        <v>75748.69</v>
      </c>
      <c r="D28" s="17">
        <v>0</v>
      </c>
      <c r="E28" s="17">
        <v>15934.25</v>
      </c>
      <c r="F28" s="17">
        <v>0</v>
      </c>
      <c r="G28" s="17">
        <v>0</v>
      </c>
      <c r="H28" s="17">
        <v>16497.87</v>
      </c>
      <c r="I28" s="17">
        <f t="shared" si="0"/>
        <v>108180.81</v>
      </c>
      <c r="J28" s="17">
        <v>0</v>
      </c>
      <c r="K28" s="17">
        <f t="shared" si="1"/>
        <v>108180.81</v>
      </c>
    </row>
    <row r="29" spans="1:11" s="19" customFormat="1" ht="13.8" x14ac:dyDescent="0.3">
      <c r="A29" s="35" t="s">
        <v>19</v>
      </c>
      <c r="B29" s="36">
        <v>7001</v>
      </c>
      <c r="C29" s="17">
        <v>315980.86</v>
      </c>
      <c r="D29" s="17">
        <v>0</v>
      </c>
      <c r="E29" s="17">
        <v>84480.41</v>
      </c>
      <c r="F29" s="17">
        <v>0</v>
      </c>
      <c r="G29" s="17">
        <v>0</v>
      </c>
      <c r="H29" s="17">
        <v>62096.15</v>
      </c>
      <c r="I29" s="17">
        <f t="shared" si="0"/>
        <v>462557.42000000004</v>
      </c>
      <c r="J29" s="17">
        <v>0</v>
      </c>
      <c r="K29" s="17">
        <f t="shared" si="1"/>
        <v>462557.42000000004</v>
      </c>
    </row>
    <row r="30" spans="1:11" s="19" customFormat="1" ht="13.8" x14ac:dyDescent="0.3">
      <c r="A30" s="35" t="s">
        <v>81</v>
      </c>
      <c r="B30" s="36">
        <v>39001</v>
      </c>
      <c r="C30" s="17">
        <v>255359.02</v>
      </c>
      <c r="D30" s="17">
        <v>0</v>
      </c>
      <c r="E30" s="17">
        <v>10638.74</v>
      </c>
      <c r="F30" s="17">
        <v>0</v>
      </c>
      <c r="G30" s="17">
        <v>0</v>
      </c>
      <c r="H30" s="17">
        <v>41828.85</v>
      </c>
      <c r="I30" s="17">
        <f t="shared" si="0"/>
        <v>307826.61</v>
      </c>
      <c r="J30" s="17">
        <v>0</v>
      </c>
      <c r="K30" s="17">
        <f t="shared" si="1"/>
        <v>307826.61</v>
      </c>
    </row>
    <row r="31" spans="1:11" s="19" customFormat="1" ht="13.8" x14ac:dyDescent="0.3">
      <c r="A31" s="35" t="s">
        <v>27</v>
      </c>
      <c r="B31" s="36">
        <v>12002</v>
      </c>
      <c r="C31" s="17">
        <v>244596.88</v>
      </c>
      <c r="D31" s="17">
        <v>0</v>
      </c>
      <c r="E31" s="17">
        <v>26512.51</v>
      </c>
      <c r="F31" s="17">
        <v>0</v>
      </c>
      <c r="G31" s="17">
        <v>382375.27</v>
      </c>
      <c r="H31" s="17">
        <v>25598.68</v>
      </c>
      <c r="I31" s="17">
        <f t="shared" si="0"/>
        <v>679083.34000000008</v>
      </c>
      <c r="J31" s="17">
        <v>348688.18</v>
      </c>
      <c r="K31" s="17">
        <f t="shared" si="1"/>
        <v>330395.16000000009</v>
      </c>
    </row>
    <row r="32" spans="1:11" s="19" customFormat="1" ht="13.8" x14ac:dyDescent="0.3">
      <c r="A32" s="35" t="s">
        <v>109</v>
      </c>
      <c r="B32" s="36">
        <v>50005</v>
      </c>
      <c r="C32" s="17">
        <v>65573.86</v>
      </c>
      <c r="D32" s="17">
        <v>0</v>
      </c>
      <c r="E32" s="17">
        <v>41457.64</v>
      </c>
      <c r="F32" s="17">
        <v>0</v>
      </c>
      <c r="G32" s="17">
        <v>0</v>
      </c>
      <c r="H32" s="17">
        <v>15728.99</v>
      </c>
      <c r="I32" s="17">
        <f t="shared" si="0"/>
        <v>122760.49</v>
      </c>
      <c r="J32" s="17">
        <v>0</v>
      </c>
      <c r="K32" s="17">
        <f t="shared" si="1"/>
        <v>122760.49</v>
      </c>
    </row>
    <row r="33" spans="1:12" s="19" customFormat="1" ht="13.8" x14ac:dyDescent="0.3">
      <c r="A33" s="35" t="s">
        <v>132</v>
      </c>
      <c r="B33" s="36">
        <v>59003</v>
      </c>
      <c r="C33" s="17">
        <v>58526.75</v>
      </c>
      <c r="D33" s="17">
        <v>0</v>
      </c>
      <c r="E33" s="17">
        <v>12559.04</v>
      </c>
      <c r="F33" s="17">
        <v>0</v>
      </c>
      <c r="G33" s="17">
        <v>0</v>
      </c>
      <c r="H33" s="17">
        <v>19130.84</v>
      </c>
      <c r="I33" s="17">
        <f t="shared" si="0"/>
        <v>90216.63</v>
      </c>
      <c r="J33" s="17">
        <v>0</v>
      </c>
      <c r="K33" s="17">
        <f t="shared" si="1"/>
        <v>90216.63</v>
      </c>
    </row>
    <row r="34" spans="1:12" s="19" customFormat="1" ht="13.8" x14ac:dyDescent="0.3">
      <c r="A34" s="35" t="s">
        <v>49</v>
      </c>
      <c r="B34" s="36">
        <v>21003</v>
      </c>
      <c r="C34" s="17">
        <v>116363.86</v>
      </c>
      <c r="D34" s="17">
        <v>0</v>
      </c>
      <c r="E34" s="17">
        <v>20431.009999999998</v>
      </c>
      <c r="F34" s="17">
        <v>0</v>
      </c>
      <c r="G34" s="17">
        <v>0</v>
      </c>
      <c r="H34" s="17">
        <v>23755.54</v>
      </c>
      <c r="I34" s="17">
        <f t="shared" si="0"/>
        <v>160550.41</v>
      </c>
      <c r="J34" s="17">
        <v>0</v>
      </c>
      <c r="K34" s="17">
        <f t="shared" si="1"/>
        <v>160550.41</v>
      </c>
    </row>
    <row r="35" spans="1:12" s="19" customFormat="1" ht="13.8" x14ac:dyDescent="0.3">
      <c r="A35" s="35" t="s">
        <v>38</v>
      </c>
      <c r="B35" s="36">
        <v>16001</v>
      </c>
      <c r="C35" s="17">
        <v>332337.81</v>
      </c>
      <c r="D35" s="17">
        <v>0</v>
      </c>
      <c r="E35" s="17">
        <v>38652.019999999997</v>
      </c>
      <c r="F35" s="17">
        <v>0</v>
      </c>
      <c r="G35" s="17">
        <v>0</v>
      </c>
      <c r="H35" s="17">
        <v>37525.760000000002</v>
      </c>
      <c r="I35" s="17">
        <f t="shared" si="0"/>
        <v>408515.59</v>
      </c>
      <c r="J35" s="17">
        <v>0</v>
      </c>
      <c r="K35" s="17">
        <f t="shared" si="1"/>
        <v>408515.59</v>
      </c>
    </row>
    <row r="36" spans="1:12" s="19" customFormat="1" ht="13.8" x14ac:dyDescent="0.3">
      <c r="A36" s="35" t="s">
        <v>140</v>
      </c>
      <c r="B36" s="36">
        <v>61008</v>
      </c>
      <c r="C36" s="17">
        <v>66516.929999999993</v>
      </c>
      <c r="D36" s="17">
        <v>0</v>
      </c>
      <c r="E36" s="17">
        <v>180789.97</v>
      </c>
      <c r="F36" s="17">
        <v>0</v>
      </c>
      <c r="G36" s="17">
        <v>0</v>
      </c>
      <c r="H36" s="17">
        <v>224336.37</v>
      </c>
      <c r="I36" s="17">
        <f t="shared" si="0"/>
        <v>471643.27</v>
      </c>
      <c r="J36" s="17">
        <v>0</v>
      </c>
      <c r="K36" s="17">
        <f t="shared" si="1"/>
        <v>471643.27</v>
      </c>
    </row>
    <row r="37" spans="1:12" s="19" customFormat="1" ht="13.8" x14ac:dyDescent="0.3">
      <c r="A37" s="35" t="s">
        <v>79</v>
      </c>
      <c r="B37" s="36">
        <v>38002</v>
      </c>
      <c r="C37" s="17">
        <v>53395.64</v>
      </c>
      <c r="D37" s="17">
        <v>0</v>
      </c>
      <c r="E37" s="17">
        <v>13439.38</v>
      </c>
      <c r="F37" s="17">
        <v>14460.12</v>
      </c>
      <c r="G37" s="17">
        <v>0</v>
      </c>
      <c r="H37" s="17">
        <v>53878.75</v>
      </c>
      <c r="I37" s="17">
        <f t="shared" ref="I37:I68" si="2">SUM(C37:H37)</f>
        <v>135173.89000000001</v>
      </c>
      <c r="J37" s="17">
        <v>0</v>
      </c>
      <c r="K37" s="17">
        <f t="shared" ref="K37:K68" si="3">I37-J37</f>
        <v>135173.89000000001</v>
      </c>
    </row>
    <row r="38" spans="1:12" s="19" customFormat="1" ht="13.8" x14ac:dyDescent="0.3">
      <c r="A38" s="35" t="s">
        <v>103</v>
      </c>
      <c r="B38" s="36">
        <v>49003</v>
      </c>
      <c r="C38" s="17">
        <v>244212.38</v>
      </c>
      <c r="D38" s="17">
        <v>0</v>
      </c>
      <c r="E38" s="17">
        <v>37400.83</v>
      </c>
      <c r="F38" s="17">
        <v>0</v>
      </c>
      <c r="G38" s="17">
        <v>0</v>
      </c>
      <c r="H38" s="17">
        <v>178096.78</v>
      </c>
      <c r="I38" s="17">
        <f t="shared" si="2"/>
        <v>459709.99</v>
      </c>
      <c r="J38" s="17">
        <v>0</v>
      </c>
      <c r="K38" s="17">
        <f t="shared" si="3"/>
        <v>459709.99</v>
      </c>
    </row>
    <row r="39" spans="1:12" s="19" customFormat="1" ht="13.8" x14ac:dyDescent="0.3">
      <c r="A39" s="35" t="s">
        <v>14</v>
      </c>
      <c r="B39" s="36">
        <v>5006</v>
      </c>
      <c r="C39" s="17">
        <v>131618.59</v>
      </c>
      <c r="D39" s="17">
        <v>0</v>
      </c>
      <c r="E39" s="17">
        <v>24103.86</v>
      </c>
      <c r="F39" s="17">
        <v>2144.04</v>
      </c>
      <c r="G39" s="17">
        <v>665045.26</v>
      </c>
      <c r="H39" s="17">
        <v>50520.41</v>
      </c>
      <c r="I39" s="17">
        <f t="shared" si="2"/>
        <v>873432.16</v>
      </c>
      <c r="J39" s="17">
        <v>264607.51</v>
      </c>
      <c r="K39" s="17">
        <f t="shared" si="3"/>
        <v>608824.65</v>
      </c>
      <c r="L39" s="18"/>
    </row>
    <row r="40" spans="1:12" s="19" customFormat="1" ht="13.8" x14ac:dyDescent="0.3">
      <c r="A40" s="35" t="s">
        <v>45</v>
      </c>
      <c r="B40" s="36">
        <v>19004</v>
      </c>
      <c r="C40" s="17">
        <v>282762.7</v>
      </c>
      <c r="D40" s="17">
        <v>0</v>
      </c>
      <c r="E40" s="17">
        <v>29008.7</v>
      </c>
      <c r="F40" s="17">
        <v>4783.82</v>
      </c>
      <c r="G40" s="17">
        <v>704004.34</v>
      </c>
      <c r="H40" s="17">
        <v>24644.67</v>
      </c>
      <c r="I40" s="17">
        <f t="shared" si="2"/>
        <v>1045204.2300000001</v>
      </c>
      <c r="J40" s="17">
        <v>704004.34</v>
      </c>
      <c r="K40" s="17">
        <f t="shared" si="3"/>
        <v>341199.89000000013</v>
      </c>
    </row>
    <row r="41" spans="1:12" s="19" customFormat="1" ht="13.8" x14ac:dyDescent="0.3">
      <c r="A41" s="35" t="s">
        <v>125</v>
      </c>
      <c r="B41" s="36">
        <v>56002</v>
      </c>
      <c r="C41" s="17">
        <v>76680.160000000003</v>
      </c>
      <c r="D41" s="17">
        <v>0</v>
      </c>
      <c r="E41" s="17">
        <v>5072.42</v>
      </c>
      <c r="F41" s="17">
        <v>0</v>
      </c>
      <c r="G41" s="17">
        <v>0</v>
      </c>
      <c r="H41" s="17">
        <v>14943.05</v>
      </c>
      <c r="I41" s="17">
        <f t="shared" si="2"/>
        <v>96695.63</v>
      </c>
      <c r="J41" s="17">
        <v>0</v>
      </c>
      <c r="K41" s="17">
        <f t="shared" si="3"/>
        <v>96695.63</v>
      </c>
    </row>
    <row r="42" spans="1:12" s="19" customFormat="1" ht="13.8" x14ac:dyDescent="0.3">
      <c r="A42" s="35" t="s">
        <v>110</v>
      </c>
      <c r="B42" s="36">
        <v>51001</v>
      </c>
      <c r="C42" s="17">
        <v>156859.04</v>
      </c>
      <c r="D42" s="17">
        <v>0</v>
      </c>
      <c r="E42" s="17">
        <v>172729.99</v>
      </c>
      <c r="F42" s="17">
        <v>0</v>
      </c>
      <c r="G42" s="17">
        <v>0</v>
      </c>
      <c r="H42" s="17">
        <v>95827.41</v>
      </c>
      <c r="I42" s="17">
        <f t="shared" si="2"/>
        <v>425416.44000000006</v>
      </c>
      <c r="J42" s="17">
        <v>0</v>
      </c>
      <c r="K42" s="17">
        <f t="shared" si="3"/>
        <v>425416.44000000006</v>
      </c>
    </row>
    <row r="43" spans="1:12" s="19" customFormat="1" ht="13.8" x14ac:dyDescent="0.3">
      <c r="A43" s="35" t="s">
        <v>145</v>
      </c>
      <c r="B43" s="36">
        <v>64002</v>
      </c>
      <c r="C43" s="17">
        <v>29223.1</v>
      </c>
      <c r="D43" s="17">
        <v>0</v>
      </c>
      <c r="E43" s="17">
        <v>466.05</v>
      </c>
      <c r="F43" s="17">
        <v>0</v>
      </c>
      <c r="G43" s="17">
        <v>0</v>
      </c>
      <c r="H43" s="17">
        <v>1405.96</v>
      </c>
      <c r="I43" s="17">
        <f t="shared" si="2"/>
        <v>31095.109999999997</v>
      </c>
      <c r="J43" s="17">
        <v>0</v>
      </c>
      <c r="K43" s="17">
        <f t="shared" si="3"/>
        <v>31095.109999999997</v>
      </c>
    </row>
    <row r="44" spans="1:12" s="19" customFormat="1" ht="13.8" x14ac:dyDescent="0.3">
      <c r="A44" s="35" t="s">
        <v>46</v>
      </c>
      <c r="B44" s="36">
        <v>20001</v>
      </c>
      <c r="C44" s="17">
        <v>90172.64</v>
      </c>
      <c r="D44" s="17">
        <v>0</v>
      </c>
      <c r="E44" s="17">
        <v>10393.07</v>
      </c>
      <c r="F44" s="17">
        <v>0</v>
      </c>
      <c r="G44" s="17">
        <v>0</v>
      </c>
      <c r="H44" s="17">
        <v>11393.73</v>
      </c>
      <c r="I44" s="17">
        <f t="shared" si="2"/>
        <v>111959.43999999999</v>
      </c>
      <c r="J44" s="17">
        <v>0</v>
      </c>
      <c r="K44" s="17">
        <f t="shared" si="3"/>
        <v>111959.43999999999</v>
      </c>
    </row>
    <row r="45" spans="1:12" s="19" customFormat="1" ht="13.8" x14ac:dyDescent="0.3">
      <c r="A45" s="35" t="s">
        <v>53</v>
      </c>
      <c r="B45" s="36">
        <v>23001</v>
      </c>
      <c r="C45" s="17">
        <v>39405.53</v>
      </c>
      <c r="D45" s="17">
        <v>0</v>
      </c>
      <c r="E45" s="17">
        <v>14986.7</v>
      </c>
      <c r="F45" s="17">
        <v>2404.9899999999998</v>
      </c>
      <c r="G45" s="17">
        <v>0</v>
      </c>
      <c r="H45" s="17">
        <v>4833.54</v>
      </c>
      <c r="I45" s="17">
        <f t="shared" si="2"/>
        <v>61630.759999999995</v>
      </c>
      <c r="J45" s="17">
        <v>0</v>
      </c>
      <c r="K45" s="17">
        <f t="shared" si="3"/>
        <v>61630.759999999995</v>
      </c>
    </row>
    <row r="46" spans="1:12" s="19" customFormat="1" ht="13.8" x14ac:dyDescent="0.3">
      <c r="A46" s="35" t="s">
        <v>51</v>
      </c>
      <c r="B46" s="36">
        <v>22005</v>
      </c>
      <c r="C46" s="17">
        <v>54098.87</v>
      </c>
      <c r="D46" s="17">
        <v>0</v>
      </c>
      <c r="E46" s="17">
        <v>14661.29</v>
      </c>
      <c r="F46" s="17">
        <v>1839.51</v>
      </c>
      <c r="G46" s="17">
        <v>0</v>
      </c>
      <c r="H46" s="17">
        <v>16931.45</v>
      </c>
      <c r="I46" s="17">
        <f t="shared" si="2"/>
        <v>87531.12</v>
      </c>
      <c r="J46" s="17">
        <v>0</v>
      </c>
      <c r="K46" s="17">
        <f t="shared" si="3"/>
        <v>87531.12</v>
      </c>
    </row>
    <row r="47" spans="1:12" s="19" customFormat="1" ht="13.8" x14ac:dyDescent="0.3">
      <c r="A47" s="35" t="s">
        <v>39</v>
      </c>
      <c r="B47" s="36">
        <v>16002</v>
      </c>
      <c r="C47" s="17">
        <v>5045.8599999999997</v>
      </c>
      <c r="D47" s="17">
        <v>0</v>
      </c>
      <c r="E47" s="17">
        <v>738.73</v>
      </c>
      <c r="F47" s="17">
        <v>0</v>
      </c>
      <c r="G47" s="17">
        <v>0</v>
      </c>
      <c r="H47" s="17">
        <v>287.08</v>
      </c>
      <c r="I47" s="17">
        <f t="shared" si="2"/>
        <v>6071.67</v>
      </c>
      <c r="J47" s="17">
        <v>0</v>
      </c>
      <c r="K47" s="17">
        <f t="shared" si="3"/>
        <v>6071.67</v>
      </c>
    </row>
    <row r="48" spans="1:12" s="19" customFormat="1" ht="13.8" x14ac:dyDescent="0.3">
      <c r="A48" s="35" t="s">
        <v>139</v>
      </c>
      <c r="B48" s="36">
        <v>61007</v>
      </c>
      <c r="C48" s="17">
        <v>109874.49</v>
      </c>
      <c r="D48" s="17">
        <v>0</v>
      </c>
      <c r="E48" s="17">
        <v>96430.54</v>
      </c>
      <c r="F48" s="17">
        <v>0</v>
      </c>
      <c r="G48" s="17">
        <v>0</v>
      </c>
      <c r="H48" s="17">
        <v>74464.31</v>
      </c>
      <c r="I48" s="17">
        <f t="shared" si="2"/>
        <v>280769.33999999997</v>
      </c>
      <c r="J48" s="17">
        <v>0</v>
      </c>
      <c r="K48" s="17">
        <f t="shared" si="3"/>
        <v>280769.33999999997</v>
      </c>
    </row>
    <row r="49" spans="1:11" s="19" customFormat="1" ht="13.8" x14ac:dyDescent="0.3">
      <c r="A49" s="35" t="s">
        <v>12</v>
      </c>
      <c r="B49" s="36">
        <v>5003</v>
      </c>
      <c r="C49" s="17">
        <v>114771.31</v>
      </c>
      <c r="D49" s="17">
        <v>0</v>
      </c>
      <c r="E49" s="17">
        <v>26297.16</v>
      </c>
      <c r="F49" s="17">
        <v>0</v>
      </c>
      <c r="G49" s="17">
        <v>108340.23</v>
      </c>
      <c r="H49" s="17">
        <v>68565.31</v>
      </c>
      <c r="I49" s="17">
        <f t="shared" si="2"/>
        <v>317974.01</v>
      </c>
      <c r="J49" s="17">
        <v>0</v>
      </c>
      <c r="K49" s="17">
        <f t="shared" si="3"/>
        <v>317974.01</v>
      </c>
    </row>
    <row r="50" spans="1:11" s="19" customFormat="1" ht="13.8" x14ac:dyDescent="0.3">
      <c r="A50" s="35" t="s">
        <v>63</v>
      </c>
      <c r="B50" s="36">
        <v>28002</v>
      </c>
      <c r="C50" s="17">
        <v>116550.1</v>
      </c>
      <c r="D50" s="17">
        <v>0</v>
      </c>
      <c r="E50" s="17">
        <v>14059.28</v>
      </c>
      <c r="F50" s="17">
        <v>130.88999999999999</v>
      </c>
      <c r="G50" s="17">
        <v>46034.42</v>
      </c>
      <c r="H50" s="17">
        <v>24884.49</v>
      </c>
      <c r="I50" s="17">
        <f t="shared" si="2"/>
        <v>201659.18</v>
      </c>
      <c r="J50" s="17">
        <v>46034.42</v>
      </c>
      <c r="K50" s="17">
        <f t="shared" si="3"/>
        <v>155624.76</v>
      </c>
    </row>
    <row r="51" spans="1:11" s="19" customFormat="1" ht="13.8" x14ac:dyDescent="0.3">
      <c r="A51" s="35" t="s">
        <v>40</v>
      </c>
      <c r="B51" s="36">
        <v>17001</v>
      </c>
      <c r="C51" s="17">
        <v>25400.9</v>
      </c>
      <c r="D51" s="17">
        <v>0</v>
      </c>
      <c r="E51" s="17">
        <v>15873.99</v>
      </c>
      <c r="F51" s="17">
        <v>436.27</v>
      </c>
      <c r="G51" s="17">
        <v>0</v>
      </c>
      <c r="H51" s="17">
        <v>9036.7199999999993</v>
      </c>
      <c r="I51" s="17">
        <f t="shared" si="2"/>
        <v>50747.88</v>
      </c>
      <c r="J51" s="17">
        <v>0</v>
      </c>
      <c r="K51" s="17">
        <f t="shared" si="3"/>
        <v>50747.88</v>
      </c>
    </row>
    <row r="52" spans="1:11" s="19" customFormat="1" ht="13.8" x14ac:dyDescent="0.3">
      <c r="A52" s="35" t="s">
        <v>93</v>
      </c>
      <c r="B52" s="36">
        <v>44001</v>
      </c>
      <c r="C52" s="17">
        <v>35502.86</v>
      </c>
      <c r="D52" s="17">
        <v>0</v>
      </c>
      <c r="E52" s="17">
        <v>4504.1000000000004</v>
      </c>
      <c r="F52" s="17">
        <v>917.09</v>
      </c>
      <c r="G52" s="17">
        <v>0</v>
      </c>
      <c r="H52" s="17">
        <v>19472.89</v>
      </c>
      <c r="I52" s="17">
        <f t="shared" si="2"/>
        <v>60396.939999999995</v>
      </c>
      <c r="J52" s="17">
        <v>0</v>
      </c>
      <c r="K52" s="17">
        <f t="shared" si="3"/>
        <v>60396.939999999995</v>
      </c>
    </row>
    <row r="53" spans="1:11" s="19" customFormat="1" ht="13.8" x14ac:dyDescent="0.3">
      <c r="A53" s="35" t="s">
        <v>98</v>
      </c>
      <c r="B53" s="36">
        <v>46002</v>
      </c>
      <c r="C53" s="17">
        <v>24615.040000000001</v>
      </c>
      <c r="D53" s="17">
        <v>0</v>
      </c>
      <c r="E53" s="17">
        <v>15936.48</v>
      </c>
      <c r="F53" s="17">
        <v>0</v>
      </c>
      <c r="G53" s="17">
        <v>0</v>
      </c>
      <c r="H53" s="17">
        <v>8114.06</v>
      </c>
      <c r="I53" s="17">
        <f t="shared" si="2"/>
        <v>48665.58</v>
      </c>
      <c r="J53" s="17">
        <v>0</v>
      </c>
      <c r="K53" s="17">
        <f t="shared" si="3"/>
        <v>48665.58</v>
      </c>
    </row>
    <row r="54" spans="1:11" s="19" customFormat="1" ht="13.8" x14ac:dyDescent="0.3">
      <c r="A54" s="35" t="s">
        <v>147</v>
      </c>
      <c r="B54" s="36">
        <v>24004</v>
      </c>
      <c r="C54" s="17">
        <v>118904.27</v>
      </c>
      <c r="D54" s="17">
        <v>0</v>
      </c>
      <c r="E54" s="17">
        <v>20192.03</v>
      </c>
      <c r="F54" s="17">
        <v>0</v>
      </c>
      <c r="G54" s="17">
        <v>0</v>
      </c>
      <c r="H54" s="17">
        <v>25829.1</v>
      </c>
      <c r="I54" s="17">
        <f t="shared" si="2"/>
        <v>164925.4</v>
      </c>
      <c r="J54" s="17">
        <v>0</v>
      </c>
      <c r="K54" s="17">
        <f t="shared" si="3"/>
        <v>164925.4</v>
      </c>
    </row>
    <row r="55" spans="1:11" s="19" customFormat="1" ht="13.8" x14ac:dyDescent="0.3">
      <c r="A55" s="35" t="s">
        <v>108</v>
      </c>
      <c r="B55" s="36">
        <v>50003</v>
      </c>
      <c r="C55" s="17">
        <v>84068.25</v>
      </c>
      <c r="D55" s="17">
        <v>0</v>
      </c>
      <c r="E55" s="17">
        <v>102447.01</v>
      </c>
      <c r="F55" s="17">
        <v>0</v>
      </c>
      <c r="G55" s="17">
        <v>0</v>
      </c>
      <c r="H55" s="17">
        <v>25383</v>
      </c>
      <c r="I55" s="17">
        <f t="shared" si="2"/>
        <v>211898.26</v>
      </c>
      <c r="J55" s="17">
        <v>0</v>
      </c>
      <c r="K55" s="17">
        <f t="shared" si="3"/>
        <v>211898.26</v>
      </c>
    </row>
    <row r="56" spans="1:11" s="19" customFormat="1" ht="13.8" x14ac:dyDescent="0.3">
      <c r="A56" s="35" t="s">
        <v>31</v>
      </c>
      <c r="B56" s="36">
        <v>14001</v>
      </c>
      <c r="C56" s="17">
        <v>40463.410000000003</v>
      </c>
      <c r="D56" s="17">
        <v>0</v>
      </c>
      <c r="E56" s="17">
        <v>15279.93</v>
      </c>
      <c r="F56" s="17">
        <v>0</v>
      </c>
      <c r="G56" s="17">
        <v>0</v>
      </c>
      <c r="H56" s="17">
        <v>19739.53</v>
      </c>
      <c r="I56" s="17">
        <f t="shared" si="2"/>
        <v>75482.87</v>
      </c>
      <c r="J56" s="17">
        <v>0</v>
      </c>
      <c r="K56" s="17">
        <f t="shared" si="3"/>
        <v>75482.87</v>
      </c>
    </row>
    <row r="57" spans="1:11" s="19" customFormat="1" ht="13.8" x14ac:dyDescent="0.3">
      <c r="A57" s="35" t="s">
        <v>16</v>
      </c>
      <c r="B57" s="36">
        <v>6002</v>
      </c>
      <c r="C57" s="17">
        <v>61729.29</v>
      </c>
      <c r="D57" s="17">
        <v>0</v>
      </c>
      <c r="E57" s="17">
        <v>6980.35</v>
      </c>
      <c r="F57" s="17">
        <v>0</v>
      </c>
      <c r="G57" s="17">
        <v>0</v>
      </c>
      <c r="H57" s="17">
        <v>28039.65</v>
      </c>
      <c r="I57" s="17">
        <f t="shared" si="2"/>
        <v>96749.290000000008</v>
      </c>
      <c r="J57" s="17">
        <v>0</v>
      </c>
      <c r="K57" s="17">
        <f t="shared" si="3"/>
        <v>96749.290000000008</v>
      </c>
    </row>
    <row r="58" spans="1:11" s="19" customFormat="1" ht="13.8" x14ac:dyDescent="0.3">
      <c r="A58" s="35" t="s">
        <v>70</v>
      </c>
      <c r="B58" s="36">
        <v>33001</v>
      </c>
      <c r="C58" s="17">
        <v>135709.68</v>
      </c>
      <c r="D58" s="17">
        <v>0</v>
      </c>
      <c r="E58" s="17">
        <v>15173.26</v>
      </c>
      <c r="F58" s="17">
        <v>0</v>
      </c>
      <c r="G58" s="17">
        <v>0</v>
      </c>
      <c r="H58" s="17">
        <v>49237</v>
      </c>
      <c r="I58" s="17">
        <f t="shared" si="2"/>
        <v>200119.94</v>
      </c>
      <c r="J58" s="17">
        <v>0</v>
      </c>
      <c r="K58" s="17">
        <f t="shared" si="3"/>
        <v>200119.94</v>
      </c>
    </row>
    <row r="59" spans="1:11" s="19" customFormat="1" ht="13.8" x14ac:dyDescent="0.3">
      <c r="A59" s="35" t="s">
        <v>104</v>
      </c>
      <c r="B59" s="36">
        <v>49004</v>
      </c>
      <c r="C59" s="17">
        <v>122531.64</v>
      </c>
      <c r="D59" s="17">
        <v>0</v>
      </c>
      <c r="E59" s="17">
        <v>15254.9</v>
      </c>
      <c r="F59" s="17">
        <v>0</v>
      </c>
      <c r="G59" s="17">
        <v>0</v>
      </c>
      <c r="H59" s="17">
        <v>87175.55</v>
      </c>
      <c r="I59" s="17">
        <f t="shared" si="2"/>
        <v>224962.09000000003</v>
      </c>
      <c r="J59" s="17">
        <v>0</v>
      </c>
      <c r="K59" s="17">
        <f t="shared" si="3"/>
        <v>224962.09000000003</v>
      </c>
    </row>
    <row r="60" spans="1:11" s="19" customFormat="1" ht="13.8" x14ac:dyDescent="0.3">
      <c r="A60" s="35" t="s">
        <v>143</v>
      </c>
      <c r="B60" s="36">
        <v>63001</v>
      </c>
      <c r="C60" s="17">
        <v>37511.769999999997</v>
      </c>
      <c r="D60" s="17">
        <v>0</v>
      </c>
      <c r="E60" s="17">
        <v>17996.669999999998</v>
      </c>
      <c r="F60" s="17">
        <v>0</v>
      </c>
      <c r="G60" s="17">
        <v>0</v>
      </c>
      <c r="H60" s="17">
        <v>32343.47</v>
      </c>
      <c r="I60" s="17">
        <f t="shared" si="2"/>
        <v>87851.91</v>
      </c>
      <c r="J60" s="17">
        <v>0</v>
      </c>
      <c r="K60" s="17">
        <f t="shared" si="3"/>
        <v>87851.91</v>
      </c>
    </row>
    <row r="61" spans="1:11" s="19" customFormat="1" ht="13.8" x14ac:dyDescent="0.3">
      <c r="A61" s="35" t="s">
        <v>117</v>
      </c>
      <c r="B61" s="36">
        <v>53001</v>
      </c>
      <c r="C61" s="17">
        <v>74833.649999999994</v>
      </c>
      <c r="D61" s="17">
        <v>0</v>
      </c>
      <c r="E61" s="17">
        <v>19295.02</v>
      </c>
      <c r="F61" s="17">
        <v>0</v>
      </c>
      <c r="G61" s="17">
        <v>0</v>
      </c>
      <c r="H61" s="17">
        <v>15345.99</v>
      </c>
      <c r="I61" s="17">
        <f t="shared" si="2"/>
        <v>109474.66</v>
      </c>
      <c r="J61" s="17">
        <v>0</v>
      </c>
      <c r="K61" s="17">
        <f t="shared" si="3"/>
        <v>109474.66</v>
      </c>
    </row>
    <row r="62" spans="1:11" s="19" customFormat="1" ht="13.8" x14ac:dyDescent="0.3">
      <c r="A62" s="35" t="s">
        <v>59</v>
      </c>
      <c r="B62" s="36">
        <v>26004</v>
      </c>
      <c r="C62" s="17">
        <v>140550.63</v>
      </c>
      <c r="D62" s="17">
        <v>0</v>
      </c>
      <c r="E62" s="17">
        <v>14099.75</v>
      </c>
      <c r="F62" s="17">
        <v>0</v>
      </c>
      <c r="G62" s="17">
        <v>0</v>
      </c>
      <c r="H62" s="17">
        <v>33201.49</v>
      </c>
      <c r="I62" s="17">
        <f t="shared" si="2"/>
        <v>187851.87</v>
      </c>
      <c r="J62" s="17">
        <v>0</v>
      </c>
      <c r="K62" s="17">
        <f t="shared" si="3"/>
        <v>187851.87</v>
      </c>
    </row>
    <row r="63" spans="1:11" s="19" customFormat="1" ht="13.8" x14ac:dyDescent="0.3">
      <c r="A63" s="35" t="s">
        <v>18</v>
      </c>
      <c r="B63" s="36">
        <v>6006</v>
      </c>
      <c r="C63" s="17">
        <v>715761.91</v>
      </c>
      <c r="D63" s="17">
        <v>0</v>
      </c>
      <c r="E63" s="17">
        <v>34906.33</v>
      </c>
      <c r="F63" s="17">
        <v>0</v>
      </c>
      <c r="G63" s="17">
        <v>174688.49</v>
      </c>
      <c r="H63" s="17">
        <v>81883.740000000005</v>
      </c>
      <c r="I63" s="17">
        <f t="shared" si="2"/>
        <v>1007240.47</v>
      </c>
      <c r="J63" s="17">
        <v>0</v>
      </c>
      <c r="K63" s="17">
        <f t="shared" si="3"/>
        <v>1007240.47</v>
      </c>
    </row>
    <row r="64" spans="1:11" s="19" customFormat="1" ht="13.8" x14ac:dyDescent="0.3">
      <c r="A64" s="35" t="s">
        <v>61</v>
      </c>
      <c r="B64" s="36">
        <v>27001</v>
      </c>
      <c r="C64" s="17">
        <v>115151.87999999999</v>
      </c>
      <c r="D64" s="17">
        <v>0</v>
      </c>
      <c r="E64" s="17">
        <v>17046.919999999998</v>
      </c>
      <c r="F64" s="17">
        <v>0</v>
      </c>
      <c r="G64" s="17">
        <v>0</v>
      </c>
      <c r="H64" s="17">
        <v>87803.16</v>
      </c>
      <c r="I64" s="17">
        <f t="shared" si="2"/>
        <v>220001.96</v>
      </c>
      <c r="J64" s="17">
        <v>0</v>
      </c>
      <c r="K64" s="17">
        <f t="shared" si="3"/>
        <v>220001.96</v>
      </c>
    </row>
    <row r="65" spans="1:11" s="19" customFormat="1" ht="13.8" x14ac:dyDescent="0.3">
      <c r="A65" s="35" t="s">
        <v>64</v>
      </c>
      <c r="B65" s="36">
        <v>28003</v>
      </c>
      <c r="C65" s="17">
        <v>236334.3</v>
      </c>
      <c r="D65" s="17">
        <v>0</v>
      </c>
      <c r="E65" s="17">
        <v>46976.639999999999</v>
      </c>
      <c r="F65" s="17">
        <v>2577.34</v>
      </c>
      <c r="G65" s="17">
        <v>0</v>
      </c>
      <c r="H65" s="17">
        <v>46369.64</v>
      </c>
      <c r="I65" s="17">
        <f t="shared" si="2"/>
        <v>332257.92000000004</v>
      </c>
      <c r="J65" s="17">
        <v>0</v>
      </c>
      <c r="K65" s="17">
        <f t="shared" si="3"/>
        <v>332257.92000000004</v>
      </c>
    </row>
    <row r="66" spans="1:11" s="19" customFormat="1" ht="13.8" x14ac:dyDescent="0.3">
      <c r="A66" s="35" t="s">
        <v>66</v>
      </c>
      <c r="B66" s="36">
        <v>30001</v>
      </c>
      <c r="C66" s="17">
        <v>90408.17</v>
      </c>
      <c r="D66" s="17">
        <v>0</v>
      </c>
      <c r="E66" s="17">
        <v>29167</v>
      </c>
      <c r="F66" s="17">
        <v>0</v>
      </c>
      <c r="G66" s="17">
        <v>0</v>
      </c>
      <c r="H66" s="17">
        <v>8439.65</v>
      </c>
      <c r="I66" s="17">
        <f t="shared" si="2"/>
        <v>128014.81999999999</v>
      </c>
      <c r="J66" s="17">
        <v>0</v>
      </c>
      <c r="K66" s="17">
        <f t="shared" si="3"/>
        <v>128014.81999999999</v>
      </c>
    </row>
    <row r="67" spans="1:11" s="19" customFormat="1" ht="13.8" x14ac:dyDescent="0.3">
      <c r="A67" s="35" t="s">
        <v>68</v>
      </c>
      <c r="B67" s="36">
        <v>31001</v>
      </c>
      <c r="C67" s="17">
        <v>176195.98</v>
      </c>
      <c r="D67" s="17">
        <v>0</v>
      </c>
      <c r="E67" s="17">
        <v>21841.5</v>
      </c>
      <c r="F67" s="17">
        <v>0</v>
      </c>
      <c r="G67" s="17">
        <v>0</v>
      </c>
      <c r="H67" s="17">
        <v>18495.939999999999</v>
      </c>
      <c r="I67" s="17">
        <f t="shared" si="2"/>
        <v>216533.42</v>
      </c>
      <c r="J67" s="17">
        <v>0</v>
      </c>
      <c r="K67" s="17">
        <f t="shared" si="3"/>
        <v>216533.42</v>
      </c>
    </row>
    <row r="68" spans="1:11" s="19" customFormat="1" ht="13.8" x14ac:dyDescent="0.3">
      <c r="A68" s="35" t="s">
        <v>86</v>
      </c>
      <c r="B68" s="36">
        <v>41002</v>
      </c>
      <c r="C68" s="17">
        <v>317426.99</v>
      </c>
      <c r="D68" s="17">
        <v>0</v>
      </c>
      <c r="E68" s="17">
        <v>194207.16</v>
      </c>
      <c r="F68" s="17">
        <v>0</v>
      </c>
      <c r="G68" s="17">
        <v>0</v>
      </c>
      <c r="H68" s="17">
        <v>776009.02</v>
      </c>
      <c r="I68" s="17">
        <f t="shared" si="2"/>
        <v>1287643.17</v>
      </c>
      <c r="J68" s="17">
        <v>0</v>
      </c>
      <c r="K68" s="17">
        <f t="shared" si="3"/>
        <v>1287643.17</v>
      </c>
    </row>
    <row r="69" spans="1:11" s="19" customFormat="1" ht="13.8" x14ac:dyDescent="0.3">
      <c r="A69" s="35" t="s">
        <v>32</v>
      </c>
      <c r="B69" s="36">
        <v>14002</v>
      </c>
      <c r="C69" s="17">
        <v>22540.5</v>
      </c>
      <c r="D69" s="17">
        <v>0</v>
      </c>
      <c r="E69" s="17">
        <v>13959.38</v>
      </c>
      <c r="F69" s="17">
        <v>0</v>
      </c>
      <c r="G69" s="17">
        <v>0</v>
      </c>
      <c r="H69" s="17">
        <v>17390.46</v>
      </c>
      <c r="I69" s="17">
        <f t="shared" ref="I69:I100" si="4">SUM(C69:H69)</f>
        <v>53890.34</v>
      </c>
      <c r="J69" s="17">
        <v>0</v>
      </c>
      <c r="K69" s="17">
        <f t="shared" ref="K69:K100" si="5">I69-J69</f>
        <v>53890.34</v>
      </c>
    </row>
    <row r="70" spans="1:11" s="19" customFormat="1" ht="13.8" x14ac:dyDescent="0.3">
      <c r="A70" s="35" t="s">
        <v>23</v>
      </c>
      <c r="B70" s="36">
        <v>10001</v>
      </c>
      <c r="C70" s="17">
        <v>21109.41</v>
      </c>
      <c r="D70" s="17">
        <v>0</v>
      </c>
      <c r="E70" s="17">
        <v>18902.669999999998</v>
      </c>
      <c r="F70" s="17">
        <v>313.39</v>
      </c>
      <c r="G70" s="17">
        <v>0</v>
      </c>
      <c r="H70" s="17">
        <v>22940.66</v>
      </c>
      <c r="I70" s="17">
        <f t="shared" si="4"/>
        <v>63266.130000000005</v>
      </c>
      <c r="J70" s="17">
        <v>0</v>
      </c>
      <c r="K70" s="17">
        <f t="shared" si="5"/>
        <v>63266.130000000005</v>
      </c>
    </row>
    <row r="71" spans="1:11" s="19" customFormat="1" ht="13.8" x14ac:dyDescent="0.3">
      <c r="A71" s="35" t="s">
        <v>74</v>
      </c>
      <c r="B71" s="36">
        <v>34002</v>
      </c>
      <c r="C71" s="17">
        <v>137666.42000000001</v>
      </c>
      <c r="D71" s="17">
        <v>0</v>
      </c>
      <c r="E71" s="17">
        <v>4146.5</v>
      </c>
      <c r="F71" s="17">
        <v>0</v>
      </c>
      <c r="G71" s="17">
        <v>456289.3</v>
      </c>
      <c r="H71" s="17">
        <v>52422.99</v>
      </c>
      <c r="I71" s="17">
        <f t="shared" si="4"/>
        <v>650525.21</v>
      </c>
      <c r="J71" s="17">
        <v>456289.30000000005</v>
      </c>
      <c r="K71" s="17">
        <f t="shared" si="5"/>
        <v>194235.90999999992</v>
      </c>
    </row>
    <row r="72" spans="1:11" s="19" customFormat="1" ht="13.8" x14ac:dyDescent="0.3">
      <c r="A72" s="35" t="s">
        <v>111</v>
      </c>
      <c r="B72" s="36">
        <v>51002</v>
      </c>
      <c r="C72" s="17">
        <v>78226.929999999993</v>
      </c>
      <c r="D72" s="17">
        <v>0</v>
      </c>
      <c r="E72" s="17">
        <v>17060.59</v>
      </c>
      <c r="F72" s="17">
        <v>0</v>
      </c>
      <c r="G72" s="17">
        <v>0</v>
      </c>
      <c r="H72" s="17">
        <v>102952.15</v>
      </c>
      <c r="I72" s="17">
        <f t="shared" si="4"/>
        <v>198239.66999999998</v>
      </c>
      <c r="J72" s="17">
        <v>0</v>
      </c>
      <c r="K72" s="17">
        <f t="shared" si="5"/>
        <v>198239.66999999998</v>
      </c>
    </row>
    <row r="73" spans="1:11" s="19" customFormat="1" ht="13.8" x14ac:dyDescent="0.3">
      <c r="A73" s="35" t="s">
        <v>127</v>
      </c>
      <c r="B73" s="36">
        <v>56006</v>
      </c>
      <c r="C73" s="17">
        <v>100836.79</v>
      </c>
      <c r="D73" s="17">
        <v>0</v>
      </c>
      <c r="E73" s="17">
        <v>8364.58</v>
      </c>
      <c r="F73" s="17">
        <v>3553.43</v>
      </c>
      <c r="G73" s="17">
        <v>0</v>
      </c>
      <c r="H73" s="17">
        <v>56944.6</v>
      </c>
      <c r="I73" s="17">
        <f t="shared" si="4"/>
        <v>169699.4</v>
      </c>
      <c r="J73" s="17">
        <v>0</v>
      </c>
      <c r="K73" s="17">
        <f t="shared" si="5"/>
        <v>169699.4</v>
      </c>
    </row>
    <row r="74" spans="1:11" s="19" customFormat="1" ht="13.8" x14ac:dyDescent="0.3">
      <c r="A74" s="35" t="s">
        <v>54</v>
      </c>
      <c r="B74" s="36">
        <v>23002</v>
      </c>
      <c r="C74" s="17">
        <v>246883.59</v>
      </c>
      <c r="D74" s="17">
        <v>0</v>
      </c>
      <c r="E74" s="17">
        <v>84220.22</v>
      </c>
      <c r="F74" s="17">
        <v>34089.56</v>
      </c>
      <c r="G74" s="17">
        <v>0</v>
      </c>
      <c r="H74" s="17">
        <v>15125.47</v>
      </c>
      <c r="I74" s="17">
        <f t="shared" si="4"/>
        <v>380318.83999999997</v>
      </c>
      <c r="J74" s="17">
        <v>0</v>
      </c>
      <c r="K74" s="17">
        <f t="shared" si="5"/>
        <v>380318.83999999997</v>
      </c>
    </row>
    <row r="75" spans="1:11" s="19" customFormat="1" ht="13.8" x14ac:dyDescent="0.3">
      <c r="A75" s="35" t="s">
        <v>118</v>
      </c>
      <c r="B75" s="36">
        <v>53002</v>
      </c>
      <c r="C75" s="17">
        <v>94706.27</v>
      </c>
      <c r="D75" s="17">
        <v>0</v>
      </c>
      <c r="E75" s="17">
        <v>9271.08</v>
      </c>
      <c r="F75" s="17">
        <v>0</v>
      </c>
      <c r="G75" s="17">
        <v>0</v>
      </c>
      <c r="H75" s="17">
        <v>16635.080000000002</v>
      </c>
      <c r="I75" s="17">
        <f t="shared" si="4"/>
        <v>120612.43000000001</v>
      </c>
      <c r="J75" s="17">
        <v>0</v>
      </c>
      <c r="K75" s="17">
        <f t="shared" si="5"/>
        <v>120612.43000000001</v>
      </c>
    </row>
    <row r="76" spans="1:11" s="19" customFormat="1" ht="13.8" x14ac:dyDescent="0.3">
      <c r="A76" s="35" t="s">
        <v>100</v>
      </c>
      <c r="B76" s="36">
        <v>48003</v>
      </c>
      <c r="C76" s="17">
        <v>401898.09</v>
      </c>
      <c r="D76" s="17">
        <v>0</v>
      </c>
      <c r="E76" s="17">
        <v>9524.7999999999993</v>
      </c>
      <c r="F76" s="17">
        <v>1683.34</v>
      </c>
      <c r="G76" s="17">
        <v>0</v>
      </c>
      <c r="H76" s="17">
        <v>19172.14</v>
      </c>
      <c r="I76" s="17">
        <f t="shared" si="4"/>
        <v>432278.37000000005</v>
      </c>
      <c r="J76" s="17">
        <v>0</v>
      </c>
      <c r="K76" s="17">
        <f t="shared" si="5"/>
        <v>432278.37000000005</v>
      </c>
    </row>
    <row r="77" spans="1:11" s="19" customFormat="1" ht="13.8" x14ac:dyDescent="0.3">
      <c r="A77" s="35" t="s">
        <v>4</v>
      </c>
      <c r="B77" s="36">
        <v>2002</v>
      </c>
      <c r="C77" s="17">
        <v>372308.66</v>
      </c>
      <c r="D77" s="17">
        <v>8866.5499999999993</v>
      </c>
      <c r="E77" s="17">
        <v>170764.59</v>
      </c>
      <c r="F77" s="17">
        <v>3835.12</v>
      </c>
      <c r="G77" s="17">
        <v>0</v>
      </c>
      <c r="H77" s="17">
        <v>254363.59</v>
      </c>
      <c r="I77" s="17">
        <f t="shared" si="4"/>
        <v>810138.50999999989</v>
      </c>
      <c r="J77" s="17">
        <v>0</v>
      </c>
      <c r="K77" s="17">
        <f t="shared" si="5"/>
        <v>810138.50999999989</v>
      </c>
    </row>
    <row r="78" spans="1:11" s="19" customFormat="1" ht="13.8" x14ac:dyDescent="0.3">
      <c r="A78" s="35" t="s">
        <v>52</v>
      </c>
      <c r="B78" s="36">
        <v>22006</v>
      </c>
      <c r="C78" s="17">
        <v>381388.69</v>
      </c>
      <c r="D78" s="17">
        <v>0</v>
      </c>
      <c r="E78" s="17">
        <v>36924.559999999998</v>
      </c>
      <c r="F78" s="17">
        <v>506.77</v>
      </c>
      <c r="G78" s="17">
        <v>0</v>
      </c>
      <c r="H78" s="17">
        <v>32255.86</v>
      </c>
      <c r="I78" s="17">
        <f t="shared" si="4"/>
        <v>451075.88</v>
      </c>
      <c r="J78" s="17">
        <v>0</v>
      </c>
      <c r="K78" s="17">
        <f t="shared" si="5"/>
        <v>451075.88</v>
      </c>
    </row>
    <row r="79" spans="1:11" s="19" customFormat="1" ht="13.8" x14ac:dyDescent="0.3">
      <c r="A79" s="35" t="s">
        <v>30</v>
      </c>
      <c r="B79" s="36">
        <v>13003</v>
      </c>
      <c r="C79" s="17">
        <v>84925.14</v>
      </c>
      <c r="D79" s="17">
        <v>0</v>
      </c>
      <c r="E79" s="17">
        <v>26677.74</v>
      </c>
      <c r="F79" s="17">
        <v>0</v>
      </c>
      <c r="G79" s="17">
        <v>0</v>
      </c>
      <c r="H79" s="17">
        <v>48451.3</v>
      </c>
      <c r="I79" s="17">
        <f t="shared" si="4"/>
        <v>160054.18</v>
      </c>
      <c r="J79" s="17">
        <v>0</v>
      </c>
      <c r="K79" s="17">
        <f t="shared" si="5"/>
        <v>160054.18</v>
      </c>
    </row>
    <row r="80" spans="1:11" s="19" customFormat="1" ht="13.8" x14ac:dyDescent="0.3">
      <c r="A80" s="35" t="s">
        <v>5</v>
      </c>
      <c r="B80" s="36">
        <v>2003</v>
      </c>
      <c r="C80" s="17">
        <v>52808.02</v>
      </c>
      <c r="D80" s="17">
        <v>0</v>
      </c>
      <c r="E80" s="17">
        <v>8758.99</v>
      </c>
      <c r="F80" s="17">
        <v>2679.52</v>
      </c>
      <c r="G80" s="17">
        <v>0</v>
      </c>
      <c r="H80" s="17">
        <v>40433.89</v>
      </c>
      <c r="I80" s="17">
        <f t="shared" si="4"/>
        <v>104680.41999999998</v>
      </c>
      <c r="J80" s="17">
        <v>0</v>
      </c>
      <c r="K80" s="17">
        <f t="shared" si="5"/>
        <v>104680.41999999998</v>
      </c>
    </row>
    <row r="81" spans="1:11" s="19" customFormat="1" ht="13.8" x14ac:dyDescent="0.3">
      <c r="A81" s="35" t="s">
        <v>77</v>
      </c>
      <c r="B81" s="36">
        <v>37003</v>
      </c>
      <c r="C81" s="17">
        <v>89996.85</v>
      </c>
      <c r="D81" s="17">
        <v>0</v>
      </c>
      <c r="E81" s="17">
        <v>50503.5</v>
      </c>
      <c r="F81" s="17">
        <v>0</v>
      </c>
      <c r="G81" s="17">
        <v>0</v>
      </c>
      <c r="H81" s="17">
        <v>43564.49</v>
      </c>
      <c r="I81" s="17">
        <f t="shared" si="4"/>
        <v>184064.84</v>
      </c>
      <c r="J81" s="17">
        <v>0</v>
      </c>
      <c r="K81" s="17">
        <f t="shared" si="5"/>
        <v>184064.84</v>
      </c>
    </row>
    <row r="82" spans="1:11" s="19" customFormat="1" ht="13.8" x14ac:dyDescent="0.3">
      <c r="A82" s="35" t="s">
        <v>75</v>
      </c>
      <c r="B82" s="36">
        <v>35002</v>
      </c>
      <c r="C82" s="17">
        <v>153114.74</v>
      </c>
      <c r="D82" s="17">
        <v>0</v>
      </c>
      <c r="E82" s="17">
        <v>96679.17</v>
      </c>
      <c r="F82" s="17">
        <v>0</v>
      </c>
      <c r="G82" s="17">
        <v>0</v>
      </c>
      <c r="H82" s="17">
        <v>21336.44</v>
      </c>
      <c r="I82" s="17">
        <f t="shared" si="4"/>
        <v>271130.34999999998</v>
      </c>
      <c r="J82" s="17">
        <v>0</v>
      </c>
      <c r="K82" s="17">
        <f t="shared" si="5"/>
        <v>271130.34999999998</v>
      </c>
    </row>
    <row r="83" spans="1:11" s="19" customFormat="1" ht="13.8" x14ac:dyDescent="0.3">
      <c r="A83" s="35" t="s">
        <v>20</v>
      </c>
      <c r="B83" s="36">
        <v>7002</v>
      </c>
      <c r="C83" s="17">
        <v>98120.320000000007</v>
      </c>
      <c r="D83" s="17">
        <v>0</v>
      </c>
      <c r="E83" s="17">
        <v>24109.32</v>
      </c>
      <c r="F83" s="17">
        <v>0</v>
      </c>
      <c r="G83" s="17">
        <v>94428.14</v>
      </c>
      <c r="H83" s="17">
        <v>34018.339999999997</v>
      </c>
      <c r="I83" s="17">
        <f t="shared" si="4"/>
        <v>250676.12000000002</v>
      </c>
      <c r="J83" s="17">
        <v>26407.952000000005</v>
      </c>
      <c r="K83" s="17">
        <f t="shared" si="5"/>
        <v>224268.16800000001</v>
      </c>
    </row>
    <row r="84" spans="1:11" s="19" customFormat="1" ht="13.8" x14ac:dyDescent="0.3">
      <c r="A84" s="35" t="s">
        <v>80</v>
      </c>
      <c r="B84" s="36">
        <v>38003</v>
      </c>
      <c r="C84" s="17">
        <v>35524.82</v>
      </c>
      <c r="D84" s="17">
        <v>0</v>
      </c>
      <c r="E84" s="17">
        <v>7717.07</v>
      </c>
      <c r="F84" s="17">
        <v>14689.74</v>
      </c>
      <c r="G84" s="17">
        <v>0</v>
      </c>
      <c r="H84" s="17">
        <v>35011.660000000003</v>
      </c>
      <c r="I84" s="17">
        <f t="shared" si="4"/>
        <v>92943.290000000008</v>
      </c>
      <c r="J84" s="17">
        <v>0</v>
      </c>
      <c r="K84" s="17">
        <f t="shared" si="5"/>
        <v>92943.290000000008</v>
      </c>
    </row>
    <row r="85" spans="1:11" s="19" customFormat="1" ht="13.8" x14ac:dyDescent="0.3">
      <c r="A85" s="35" t="s">
        <v>96</v>
      </c>
      <c r="B85" s="36">
        <v>45005</v>
      </c>
      <c r="C85" s="17">
        <v>75113.929999999993</v>
      </c>
      <c r="D85" s="17">
        <v>0</v>
      </c>
      <c r="E85" s="17">
        <v>11153.9</v>
      </c>
      <c r="F85" s="17">
        <v>0</v>
      </c>
      <c r="G85" s="17">
        <v>0</v>
      </c>
      <c r="H85" s="17">
        <v>39371.32</v>
      </c>
      <c r="I85" s="17">
        <f t="shared" si="4"/>
        <v>125639.15</v>
      </c>
      <c r="J85" s="17">
        <v>0</v>
      </c>
      <c r="K85" s="17">
        <f t="shared" si="5"/>
        <v>125639.15</v>
      </c>
    </row>
    <row r="86" spans="1:11" s="19" customFormat="1" ht="13.8" x14ac:dyDescent="0.3">
      <c r="A86" s="35" t="s">
        <v>83</v>
      </c>
      <c r="B86" s="36">
        <v>40001</v>
      </c>
      <c r="C86" s="17">
        <v>64169.440000000002</v>
      </c>
      <c r="D86" s="17">
        <v>0</v>
      </c>
      <c r="E86" s="17">
        <v>115841.01</v>
      </c>
      <c r="F86" s="17">
        <v>0</v>
      </c>
      <c r="G86" s="17">
        <v>0</v>
      </c>
      <c r="H86" s="17">
        <v>112465.53</v>
      </c>
      <c r="I86" s="17">
        <f t="shared" si="4"/>
        <v>292475.98</v>
      </c>
      <c r="J86" s="17">
        <v>0</v>
      </c>
      <c r="K86" s="17">
        <f t="shared" si="5"/>
        <v>292475.98</v>
      </c>
    </row>
    <row r="87" spans="1:11" s="19" customFormat="1" ht="13.8" x14ac:dyDescent="0.3">
      <c r="A87" s="35" t="s">
        <v>116</v>
      </c>
      <c r="B87" s="36">
        <v>52004</v>
      </c>
      <c r="C87" s="17">
        <v>147218.59</v>
      </c>
      <c r="D87" s="17">
        <v>0</v>
      </c>
      <c r="E87" s="17">
        <v>17378.89</v>
      </c>
      <c r="F87" s="17">
        <v>2823.98</v>
      </c>
      <c r="G87" s="17">
        <v>0</v>
      </c>
      <c r="H87" s="17">
        <v>40075.08</v>
      </c>
      <c r="I87" s="17">
        <f t="shared" si="4"/>
        <v>207496.53999999998</v>
      </c>
      <c r="J87" s="17">
        <v>0</v>
      </c>
      <c r="K87" s="17">
        <f t="shared" si="5"/>
        <v>207496.53999999998</v>
      </c>
    </row>
    <row r="88" spans="1:11" s="19" customFormat="1" ht="13.8" x14ac:dyDescent="0.3">
      <c r="A88" s="35" t="s">
        <v>87</v>
      </c>
      <c r="B88" s="36">
        <v>41004</v>
      </c>
      <c r="C88" s="17">
        <v>331820.75</v>
      </c>
      <c r="D88" s="17">
        <v>0</v>
      </c>
      <c r="E88" s="17">
        <v>40911.85</v>
      </c>
      <c r="F88" s="17">
        <v>0</v>
      </c>
      <c r="G88" s="17">
        <v>0</v>
      </c>
      <c r="H88" s="17">
        <v>98150.3</v>
      </c>
      <c r="I88" s="17">
        <f t="shared" si="4"/>
        <v>470882.89999999997</v>
      </c>
      <c r="J88" s="17">
        <v>0</v>
      </c>
      <c r="K88" s="17">
        <f t="shared" si="5"/>
        <v>470882.89999999997</v>
      </c>
    </row>
    <row r="89" spans="1:11" s="19" customFormat="1" ht="13.8" x14ac:dyDescent="0.3">
      <c r="A89" s="35" t="s">
        <v>94</v>
      </c>
      <c r="B89" s="36">
        <v>44002</v>
      </c>
      <c r="C89" s="17">
        <v>65568.95</v>
      </c>
      <c r="D89" s="17">
        <v>0</v>
      </c>
      <c r="E89" s="17">
        <v>6963.83</v>
      </c>
      <c r="F89" s="17">
        <v>0</v>
      </c>
      <c r="G89" s="17">
        <v>141932.04999999999</v>
      </c>
      <c r="H89" s="17">
        <v>16270.11</v>
      </c>
      <c r="I89" s="17">
        <f t="shared" si="4"/>
        <v>230734.94</v>
      </c>
      <c r="J89" s="17">
        <v>0</v>
      </c>
      <c r="K89" s="17">
        <f t="shared" si="5"/>
        <v>230734.94</v>
      </c>
    </row>
    <row r="90" spans="1:11" s="19" customFormat="1" ht="13.8" x14ac:dyDescent="0.3">
      <c r="A90" s="35" t="s">
        <v>89</v>
      </c>
      <c r="B90" s="36">
        <v>42001</v>
      </c>
      <c r="C90" s="17">
        <v>240987.65</v>
      </c>
      <c r="D90" s="17">
        <v>0</v>
      </c>
      <c r="E90" s="17">
        <v>55377.38</v>
      </c>
      <c r="F90" s="17">
        <v>0</v>
      </c>
      <c r="G90" s="17">
        <v>0</v>
      </c>
      <c r="H90" s="17">
        <v>11396.42</v>
      </c>
      <c r="I90" s="17">
        <f t="shared" si="4"/>
        <v>307761.44999999995</v>
      </c>
      <c r="J90" s="17">
        <v>0</v>
      </c>
      <c r="K90" s="17">
        <f t="shared" si="5"/>
        <v>307761.44999999995</v>
      </c>
    </row>
    <row r="91" spans="1:11" s="19" customFormat="1" ht="13.8" x14ac:dyDescent="0.3">
      <c r="A91" s="35" t="s">
        <v>82</v>
      </c>
      <c r="B91" s="36">
        <v>39002</v>
      </c>
      <c r="C91" s="17">
        <v>163368.23000000001</v>
      </c>
      <c r="D91" s="17">
        <v>0</v>
      </c>
      <c r="E91" s="17">
        <v>62171.8</v>
      </c>
      <c r="F91" s="17">
        <v>9374.1200000000008</v>
      </c>
      <c r="G91" s="17">
        <v>0</v>
      </c>
      <c r="H91" s="17">
        <v>103402.28</v>
      </c>
      <c r="I91" s="17">
        <f t="shared" si="4"/>
        <v>338316.43000000005</v>
      </c>
      <c r="J91" s="17">
        <v>0</v>
      </c>
      <c r="K91" s="17">
        <f t="shared" si="5"/>
        <v>338316.43000000005</v>
      </c>
    </row>
    <row r="92" spans="1:11" s="19" customFormat="1" ht="13.8" x14ac:dyDescent="0.3">
      <c r="A92" s="35" t="s">
        <v>134</v>
      </c>
      <c r="B92" s="36">
        <v>60003</v>
      </c>
      <c r="C92" s="17">
        <v>304160.15999999997</v>
      </c>
      <c r="D92" s="17">
        <v>0</v>
      </c>
      <c r="E92" s="17">
        <v>12759.75</v>
      </c>
      <c r="F92" s="17">
        <v>2575.4899999999998</v>
      </c>
      <c r="G92" s="17">
        <v>0</v>
      </c>
      <c r="H92" s="17">
        <v>17802.59</v>
      </c>
      <c r="I92" s="17">
        <f t="shared" si="4"/>
        <v>337297.99</v>
      </c>
      <c r="J92" s="17">
        <v>0</v>
      </c>
      <c r="K92" s="17">
        <f t="shared" si="5"/>
        <v>337297.99</v>
      </c>
    </row>
    <row r="93" spans="1:11" s="19" customFormat="1" ht="13.8" x14ac:dyDescent="0.3">
      <c r="A93" s="35" t="s">
        <v>92</v>
      </c>
      <c r="B93" s="36">
        <v>43007</v>
      </c>
      <c r="C93" s="17">
        <v>153588.25</v>
      </c>
      <c r="D93" s="17">
        <v>0</v>
      </c>
      <c r="E93" s="17">
        <v>46559.23</v>
      </c>
      <c r="F93" s="17">
        <v>0</v>
      </c>
      <c r="G93" s="17">
        <v>0</v>
      </c>
      <c r="H93" s="17">
        <v>22512.01</v>
      </c>
      <c r="I93" s="17">
        <f t="shared" si="4"/>
        <v>222659.49000000002</v>
      </c>
      <c r="J93" s="17">
        <v>0</v>
      </c>
      <c r="K93" s="17">
        <f t="shared" si="5"/>
        <v>222659.49000000002</v>
      </c>
    </row>
    <row r="94" spans="1:11" s="19" customFormat="1" ht="13.8" x14ac:dyDescent="0.3">
      <c r="A94" s="35" t="s">
        <v>35</v>
      </c>
      <c r="B94" s="36">
        <v>15001</v>
      </c>
      <c r="C94" s="17">
        <v>20108.37</v>
      </c>
      <c r="D94" s="17">
        <v>0</v>
      </c>
      <c r="E94" s="17">
        <v>4443.72</v>
      </c>
      <c r="F94" s="17">
        <v>0</v>
      </c>
      <c r="G94" s="17">
        <v>0</v>
      </c>
      <c r="H94" s="17">
        <v>31381.279999999999</v>
      </c>
      <c r="I94" s="17">
        <f t="shared" si="4"/>
        <v>55933.369999999995</v>
      </c>
      <c r="J94" s="17">
        <v>0</v>
      </c>
      <c r="K94" s="17">
        <f t="shared" si="5"/>
        <v>55933.369999999995</v>
      </c>
    </row>
    <row r="95" spans="1:11" s="19" customFormat="1" ht="13.8" x14ac:dyDescent="0.3">
      <c r="A95" s="35" t="s">
        <v>36</v>
      </c>
      <c r="B95" s="36">
        <v>15002</v>
      </c>
      <c r="C95" s="17">
        <v>66430.09</v>
      </c>
      <c r="D95" s="17">
        <v>0</v>
      </c>
      <c r="E95" s="17">
        <v>23007.78</v>
      </c>
      <c r="F95" s="17">
        <v>0</v>
      </c>
      <c r="G95" s="17">
        <v>0</v>
      </c>
      <c r="H95" s="17">
        <v>39237.019999999997</v>
      </c>
      <c r="I95" s="17">
        <f t="shared" si="4"/>
        <v>128674.88999999998</v>
      </c>
      <c r="J95" s="17">
        <v>0</v>
      </c>
      <c r="K95" s="17">
        <f t="shared" si="5"/>
        <v>128674.88999999998</v>
      </c>
    </row>
    <row r="96" spans="1:11" s="19" customFormat="1" ht="13.8" x14ac:dyDescent="0.3">
      <c r="A96" s="35" t="s">
        <v>97</v>
      </c>
      <c r="B96" s="36">
        <v>46001</v>
      </c>
      <c r="C96" s="17">
        <v>220668.17</v>
      </c>
      <c r="D96" s="17">
        <v>11609.22</v>
      </c>
      <c r="E96" s="17">
        <v>363785.77</v>
      </c>
      <c r="F96" s="17">
        <v>0</v>
      </c>
      <c r="G96" s="17">
        <v>0</v>
      </c>
      <c r="H96" s="17">
        <v>123280.14</v>
      </c>
      <c r="I96" s="17">
        <f t="shared" si="4"/>
        <v>719343.3</v>
      </c>
      <c r="J96" s="17">
        <v>0</v>
      </c>
      <c r="K96" s="17">
        <f t="shared" si="5"/>
        <v>719343.3</v>
      </c>
    </row>
    <row r="97" spans="1:11" s="19" customFormat="1" ht="13.8" x14ac:dyDescent="0.3">
      <c r="A97" s="35" t="s">
        <v>71</v>
      </c>
      <c r="B97" s="36">
        <v>33002</v>
      </c>
      <c r="C97" s="17">
        <v>360919.52</v>
      </c>
      <c r="D97" s="17">
        <v>0</v>
      </c>
      <c r="E97" s="17">
        <v>13468.7</v>
      </c>
      <c r="F97" s="17">
        <v>0</v>
      </c>
      <c r="G97" s="17">
        <v>0</v>
      </c>
      <c r="H97" s="17">
        <v>35631.32</v>
      </c>
      <c r="I97" s="17">
        <f t="shared" si="4"/>
        <v>410019.54000000004</v>
      </c>
      <c r="J97" s="17">
        <v>0</v>
      </c>
      <c r="K97" s="17">
        <f t="shared" si="5"/>
        <v>410019.54000000004</v>
      </c>
    </row>
    <row r="98" spans="1:11" s="19" customFormat="1" ht="13.8" x14ac:dyDescent="0.3">
      <c r="A98" s="35" t="s">
        <v>57</v>
      </c>
      <c r="B98" s="36">
        <v>25004</v>
      </c>
      <c r="C98" s="17">
        <v>228481.28</v>
      </c>
      <c r="D98" s="17">
        <v>0</v>
      </c>
      <c r="E98" s="17">
        <v>66662.899999999994</v>
      </c>
      <c r="F98" s="17">
        <v>0</v>
      </c>
      <c r="G98" s="17">
        <v>41728.370000000003</v>
      </c>
      <c r="H98" s="17">
        <v>96402.8</v>
      </c>
      <c r="I98" s="17">
        <f t="shared" si="4"/>
        <v>433275.35</v>
      </c>
      <c r="J98" s="17">
        <v>41728.370000000003</v>
      </c>
      <c r="K98" s="17">
        <f t="shared" si="5"/>
        <v>391546.98</v>
      </c>
    </row>
    <row r="99" spans="1:11" s="19" customFormat="1" ht="13.8" x14ac:dyDescent="0.3">
      <c r="A99" s="35" t="s">
        <v>65</v>
      </c>
      <c r="B99" s="36">
        <v>29004</v>
      </c>
      <c r="C99" s="17">
        <v>163290.1</v>
      </c>
      <c r="D99" s="17">
        <v>5272.92</v>
      </c>
      <c r="E99" s="17">
        <v>55308.46</v>
      </c>
      <c r="F99" s="17">
        <v>0</v>
      </c>
      <c r="G99" s="17">
        <v>117996.7</v>
      </c>
      <c r="H99" s="17">
        <v>73572.639999999999</v>
      </c>
      <c r="I99" s="17">
        <f t="shared" si="4"/>
        <v>415440.82</v>
      </c>
      <c r="J99" s="17">
        <v>75299.929999999993</v>
      </c>
      <c r="K99" s="17">
        <f t="shared" si="5"/>
        <v>340140.89</v>
      </c>
    </row>
    <row r="100" spans="1:11" s="19" customFormat="1" ht="13.8" x14ac:dyDescent="0.3">
      <c r="A100" s="35" t="s">
        <v>41</v>
      </c>
      <c r="B100" s="36">
        <v>17002</v>
      </c>
      <c r="C100" s="17">
        <v>360862.56</v>
      </c>
      <c r="D100" s="17">
        <v>0</v>
      </c>
      <c r="E100" s="17">
        <v>254620.92</v>
      </c>
      <c r="F100" s="17">
        <v>0</v>
      </c>
      <c r="G100" s="17">
        <v>0</v>
      </c>
      <c r="H100" s="17">
        <v>149400.18</v>
      </c>
      <c r="I100" s="17">
        <f t="shared" si="4"/>
        <v>764883.65999999992</v>
      </c>
      <c r="J100" s="17">
        <v>0</v>
      </c>
      <c r="K100" s="17">
        <f t="shared" si="5"/>
        <v>764883.65999999992</v>
      </c>
    </row>
    <row r="101" spans="1:11" s="19" customFormat="1" ht="13.8" x14ac:dyDescent="0.3">
      <c r="A101" s="35" t="s">
        <v>142</v>
      </c>
      <c r="B101" s="36">
        <v>62006</v>
      </c>
      <c r="C101" s="17">
        <v>110870.37</v>
      </c>
      <c r="D101" s="17">
        <v>0</v>
      </c>
      <c r="E101" s="17">
        <v>74818.75</v>
      </c>
      <c r="F101" s="17">
        <v>0</v>
      </c>
      <c r="G101" s="17">
        <v>155879.88</v>
      </c>
      <c r="H101" s="17">
        <v>48381.72</v>
      </c>
      <c r="I101" s="17">
        <f t="shared" ref="I101:I132" si="6">SUM(C101:H101)</f>
        <v>389950.71999999997</v>
      </c>
      <c r="J101" s="17">
        <v>0</v>
      </c>
      <c r="K101" s="17">
        <f t="shared" ref="K101:K132" si="7">I101-J101</f>
        <v>389950.71999999997</v>
      </c>
    </row>
    <row r="102" spans="1:11" s="19" customFormat="1" ht="13.8" x14ac:dyDescent="0.3">
      <c r="A102" s="35" t="s">
        <v>91</v>
      </c>
      <c r="B102" s="36">
        <v>43002</v>
      </c>
      <c r="C102" s="17">
        <v>66525.100000000006</v>
      </c>
      <c r="D102" s="17">
        <v>0</v>
      </c>
      <c r="E102" s="17">
        <v>26558.09</v>
      </c>
      <c r="F102" s="17">
        <v>0</v>
      </c>
      <c r="G102" s="17">
        <v>0</v>
      </c>
      <c r="H102" s="17">
        <v>17017.439999999999</v>
      </c>
      <c r="I102" s="17">
        <f t="shared" si="6"/>
        <v>110100.63</v>
      </c>
      <c r="J102" s="17">
        <v>0</v>
      </c>
      <c r="K102" s="17">
        <f t="shared" si="7"/>
        <v>110100.63</v>
      </c>
    </row>
    <row r="103" spans="1:11" s="19" customFormat="1" ht="13.8" x14ac:dyDescent="0.3">
      <c r="A103" s="35" t="s">
        <v>42</v>
      </c>
      <c r="B103" s="36">
        <v>17003</v>
      </c>
      <c r="C103" s="17">
        <v>41498.28</v>
      </c>
      <c r="D103" s="17">
        <v>0</v>
      </c>
      <c r="E103" s="17">
        <v>15049.89</v>
      </c>
      <c r="F103" s="17">
        <v>0</v>
      </c>
      <c r="G103" s="17">
        <v>0</v>
      </c>
      <c r="H103" s="17">
        <v>16859.009999999998</v>
      </c>
      <c r="I103" s="17">
        <f t="shared" si="6"/>
        <v>73407.179999999993</v>
      </c>
      <c r="J103" s="17">
        <v>0</v>
      </c>
      <c r="K103" s="17">
        <f t="shared" si="7"/>
        <v>73407.179999999993</v>
      </c>
    </row>
    <row r="104" spans="1:11" s="19" customFormat="1" ht="13.8" x14ac:dyDescent="0.3">
      <c r="A104" s="35" t="s">
        <v>112</v>
      </c>
      <c r="B104" s="36">
        <v>51003</v>
      </c>
      <c r="C104" s="17">
        <v>51308.36</v>
      </c>
      <c r="D104" s="17">
        <v>0</v>
      </c>
      <c r="E104" s="17">
        <v>7125.65</v>
      </c>
      <c r="F104" s="17">
        <v>1311.84</v>
      </c>
      <c r="G104" s="17">
        <v>0</v>
      </c>
      <c r="H104" s="17">
        <v>15976.96</v>
      </c>
      <c r="I104" s="17">
        <f t="shared" si="6"/>
        <v>75722.81</v>
      </c>
      <c r="J104" s="17">
        <v>0</v>
      </c>
      <c r="K104" s="17">
        <f t="shared" si="7"/>
        <v>75722.81</v>
      </c>
    </row>
    <row r="105" spans="1:11" s="19" customFormat="1" ht="13.8" x14ac:dyDescent="0.3">
      <c r="A105" s="35" t="s">
        <v>22</v>
      </c>
      <c r="B105" s="36">
        <v>9002</v>
      </c>
      <c r="C105" s="17">
        <v>103321.53</v>
      </c>
      <c r="D105" s="17">
        <v>0</v>
      </c>
      <c r="E105" s="17">
        <v>33561.79</v>
      </c>
      <c r="F105" s="17">
        <v>0</v>
      </c>
      <c r="G105" s="17">
        <v>171572.06</v>
      </c>
      <c r="H105" s="17">
        <v>42765.59</v>
      </c>
      <c r="I105" s="17">
        <f t="shared" si="6"/>
        <v>351220.97</v>
      </c>
      <c r="J105" s="17">
        <v>171572.06</v>
      </c>
      <c r="K105" s="17">
        <f t="shared" si="7"/>
        <v>179648.90999999997</v>
      </c>
    </row>
    <row r="106" spans="1:11" s="19" customFormat="1" ht="13.8" x14ac:dyDescent="0.3">
      <c r="A106" s="35" t="s">
        <v>128</v>
      </c>
      <c r="B106" s="36">
        <v>56007</v>
      </c>
      <c r="C106" s="17">
        <v>102231.6</v>
      </c>
      <c r="D106" s="17">
        <v>0</v>
      </c>
      <c r="E106" s="17">
        <v>7527.41</v>
      </c>
      <c r="F106" s="17">
        <v>2182.36</v>
      </c>
      <c r="G106" s="17">
        <v>0</v>
      </c>
      <c r="H106" s="17">
        <v>38140.5</v>
      </c>
      <c r="I106" s="17">
        <f t="shared" si="6"/>
        <v>150081.87</v>
      </c>
      <c r="J106" s="17">
        <v>0</v>
      </c>
      <c r="K106" s="17">
        <f t="shared" si="7"/>
        <v>150081.87</v>
      </c>
    </row>
    <row r="107" spans="1:11" s="19" customFormat="1" ht="13.8" x14ac:dyDescent="0.3">
      <c r="A107" s="35" t="s">
        <v>55</v>
      </c>
      <c r="B107" s="36">
        <v>23003</v>
      </c>
      <c r="C107" s="17">
        <v>17921.349999999999</v>
      </c>
      <c r="D107" s="17">
        <v>0</v>
      </c>
      <c r="E107" s="17">
        <v>4254.79</v>
      </c>
      <c r="F107" s="17">
        <v>0</v>
      </c>
      <c r="G107" s="17">
        <v>47869.51</v>
      </c>
      <c r="H107" s="17">
        <v>1385.5</v>
      </c>
      <c r="I107" s="17">
        <f t="shared" si="6"/>
        <v>71431.149999999994</v>
      </c>
      <c r="J107" s="17">
        <v>0</v>
      </c>
      <c r="K107" s="17">
        <f t="shared" si="7"/>
        <v>71431.149999999994</v>
      </c>
    </row>
    <row r="108" spans="1:11" s="19" customFormat="1" ht="13.8" x14ac:dyDescent="0.3">
      <c r="A108" s="35" t="s">
        <v>148</v>
      </c>
      <c r="B108" s="36">
        <v>65001</v>
      </c>
      <c r="C108" s="17">
        <v>386463.53</v>
      </c>
      <c r="D108" s="17">
        <v>0</v>
      </c>
      <c r="E108" s="17">
        <v>400</v>
      </c>
      <c r="F108" s="17">
        <v>0</v>
      </c>
      <c r="G108" s="17">
        <v>0</v>
      </c>
      <c r="H108" s="17">
        <v>0</v>
      </c>
      <c r="I108" s="17">
        <f t="shared" si="6"/>
        <v>386863.53</v>
      </c>
      <c r="J108" s="17">
        <v>0</v>
      </c>
      <c r="K108" s="17">
        <f t="shared" si="7"/>
        <v>386863.53</v>
      </c>
    </row>
    <row r="109" spans="1:11" s="19" customFormat="1" ht="13.8" x14ac:dyDescent="0.3">
      <c r="A109" s="35" t="s">
        <v>204</v>
      </c>
      <c r="B109" s="36">
        <v>39006</v>
      </c>
      <c r="C109" s="17">
        <v>71667.899999999994</v>
      </c>
      <c r="D109" s="17">
        <v>0</v>
      </c>
      <c r="E109" s="17">
        <v>3495.87</v>
      </c>
      <c r="F109" s="17">
        <v>0</v>
      </c>
      <c r="G109" s="17">
        <v>0</v>
      </c>
      <c r="H109" s="17">
        <v>12819.03</v>
      </c>
      <c r="I109" s="17">
        <f t="shared" si="6"/>
        <v>87982.799999999988</v>
      </c>
      <c r="J109" s="17">
        <v>0</v>
      </c>
      <c r="K109" s="17">
        <f t="shared" si="7"/>
        <v>87982.799999999988</v>
      </c>
    </row>
    <row r="110" spans="1:11" s="19" customFormat="1" ht="13.8" x14ac:dyDescent="0.3">
      <c r="A110" s="35" t="s">
        <v>135</v>
      </c>
      <c r="B110" s="36">
        <v>60004</v>
      </c>
      <c r="C110" s="17">
        <v>96996.3</v>
      </c>
      <c r="D110" s="17">
        <v>0</v>
      </c>
      <c r="E110" s="17">
        <v>22897.85</v>
      </c>
      <c r="F110" s="17">
        <v>1076.72</v>
      </c>
      <c r="G110" s="17">
        <v>0</v>
      </c>
      <c r="H110" s="17">
        <v>32640.76</v>
      </c>
      <c r="I110" s="17">
        <f t="shared" si="6"/>
        <v>153611.63</v>
      </c>
      <c r="J110" s="17">
        <v>0</v>
      </c>
      <c r="K110" s="17">
        <f t="shared" si="7"/>
        <v>153611.63</v>
      </c>
    </row>
    <row r="111" spans="1:11" s="19" customFormat="1" ht="13.8" x14ac:dyDescent="0.3">
      <c r="A111" s="35" t="s">
        <v>72</v>
      </c>
      <c r="B111" s="36">
        <v>33003</v>
      </c>
      <c r="C111" s="17">
        <v>98006</v>
      </c>
      <c r="D111" s="17">
        <v>0</v>
      </c>
      <c r="E111" s="17">
        <v>21152.78</v>
      </c>
      <c r="F111" s="17">
        <v>3746.96</v>
      </c>
      <c r="G111" s="17">
        <v>0</v>
      </c>
      <c r="H111" s="17">
        <v>38633.35</v>
      </c>
      <c r="I111" s="17">
        <f t="shared" si="6"/>
        <v>161539.09</v>
      </c>
      <c r="J111" s="17">
        <v>0</v>
      </c>
      <c r="K111" s="17">
        <f t="shared" si="7"/>
        <v>161539.09</v>
      </c>
    </row>
    <row r="112" spans="1:11" s="19" customFormat="1" ht="13.8" x14ac:dyDescent="0.3">
      <c r="A112" s="35" t="s">
        <v>69</v>
      </c>
      <c r="B112" s="36">
        <v>32002</v>
      </c>
      <c r="C112" s="17">
        <v>313418.57</v>
      </c>
      <c r="D112" s="17">
        <v>0</v>
      </c>
      <c r="E112" s="17">
        <v>134379.69</v>
      </c>
      <c r="F112" s="17">
        <v>0</v>
      </c>
      <c r="G112" s="17">
        <v>0</v>
      </c>
      <c r="H112" s="17">
        <v>1056079.4099999999</v>
      </c>
      <c r="I112" s="17">
        <f t="shared" si="6"/>
        <v>1503877.67</v>
      </c>
      <c r="J112" s="17">
        <v>0</v>
      </c>
      <c r="K112" s="17">
        <f t="shared" si="7"/>
        <v>1503877.67</v>
      </c>
    </row>
    <row r="113" spans="1:11" s="19" customFormat="1" ht="13.8" x14ac:dyDescent="0.3">
      <c r="A113" s="35" t="s">
        <v>2</v>
      </c>
      <c r="B113" s="36">
        <v>1001</v>
      </c>
      <c r="C113" s="17">
        <v>83381.06</v>
      </c>
      <c r="D113" s="17">
        <v>0</v>
      </c>
      <c r="E113" s="17">
        <v>25621.51</v>
      </c>
      <c r="F113" s="17">
        <v>0</v>
      </c>
      <c r="G113" s="17">
        <v>0</v>
      </c>
      <c r="H113" s="17">
        <v>28702.06</v>
      </c>
      <c r="I113" s="17">
        <f t="shared" si="6"/>
        <v>137704.63</v>
      </c>
      <c r="J113" s="17">
        <v>0</v>
      </c>
      <c r="K113" s="17">
        <f t="shared" si="7"/>
        <v>137704.63</v>
      </c>
    </row>
    <row r="114" spans="1:11" s="19" customFormat="1" ht="13.8" x14ac:dyDescent="0.3">
      <c r="A114" s="35" t="s">
        <v>26</v>
      </c>
      <c r="B114" s="36">
        <v>11005</v>
      </c>
      <c r="C114" s="17">
        <v>208246.3</v>
      </c>
      <c r="D114" s="17">
        <v>0</v>
      </c>
      <c r="E114" s="17">
        <v>24400.13</v>
      </c>
      <c r="F114" s="17">
        <v>0</v>
      </c>
      <c r="G114" s="17">
        <v>0</v>
      </c>
      <c r="H114" s="17">
        <v>69423.210000000006</v>
      </c>
      <c r="I114" s="17">
        <f t="shared" si="6"/>
        <v>302069.64</v>
      </c>
      <c r="J114" s="17">
        <v>0</v>
      </c>
      <c r="K114" s="17">
        <f t="shared" si="7"/>
        <v>302069.64</v>
      </c>
    </row>
    <row r="115" spans="1:11" s="19" customFormat="1" ht="13.8" x14ac:dyDescent="0.3">
      <c r="A115" s="35" t="s">
        <v>113</v>
      </c>
      <c r="B115" s="36">
        <v>51004</v>
      </c>
      <c r="C115" s="17">
        <v>901273.23</v>
      </c>
      <c r="D115" s="17">
        <v>0</v>
      </c>
      <c r="E115" s="17">
        <v>559340.78</v>
      </c>
      <c r="F115" s="17">
        <v>121628.63</v>
      </c>
      <c r="G115" s="17">
        <v>0</v>
      </c>
      <c r="H115" s="17">
        <v>1290916.3799999999</v>
      </c>
      <c r="I115" s="17">
        <f t="shared" si="6"/>
        <v>2873159.02</v>
      </c>
      <c r="J115" s="17">
        <v>0</v>
      </c>
      <c r="K115" s="17">
        <f t="shared" si="7"/>
        <v>2873159.02</v>
      </c>
    </row>
    <row r="116" spans="1:11" s="19" customFormat="1" ht="13.8" x14ac:dyDescent="0.3">
      <c r="A116" s="35" t="s">
        <v>126</v>
      </c>
      <c r="B116" s="36">
        <v>56004</v>
      </c>
      <c r="C116" s="17">
        <v>68482.55</v>
      </c>
      <c r="D116" s="17">
        <v>0</v>
      </c>
      <c r="E116" s="17">
        <v>37696.26</v>
      </c>
      <c r="F116" s="17">
        <v>0</v>
      </c>
      <c r="G116" s="17">
        <v>0</v>
      </c>
      <c r="H116" s="17">
        <v>41341.39</v>
      </c>
      <c r="I116" s="17">
        <f t="shared" si="6"/>
        <v>147520.20000000001</v>
      </c>
      <c r="J116" s="17">
        <v>0</v>
      </c>
      <c r="K116" s="17">
        <f t="shared" si="7"/>
        <v>147520.20000000001</v>
      </c>
    </row>
    <row r="117" spans="1:11" s="19" customFormat="1" ht="13.8" x14ac:dyDescent="0.3">
      <c r="A117" s="35" t="s">
        <v>120</v>
      </c>
      <c r="B117" s="36">
        <v>54004</v>
      </c>
      <c r="C117" s="17">
        <v>51635.58</v>
      </c>
      <c r="D117" s="17">
        <v>0</v>
      </c>
      <c r="E117" s="17">
        <v>26796.98</v>
      </c>
      <c r="F117" s="17">
        <v>0</v>
      </c>
      <c r="G117" s="17">
        <v>0</v>
      </c>
      <c r="H117" s="17">
        <v>36168.449999999997</v>
      </c>
      <c r="I117" s="17">
        <f t="shared" si="6"/>
        <v>114601.01</v>
      </c>
      <c r="J117" s="17">
        <v>0</v>
      </c>
      <c r="K117" s="17">
        <f t="shared" si="7"/>
        <v>114601.01</v>
      </c>
    </row>
    <row r="118" spans="1:11" s="19" customFormat="1" ht="13.8" x14ac:dyDescent="0.3">
      <c r="A118" s="35" t="s">
        <v>124</v>
      </c>
      <c r="B118" s="36">
        <v>55005</v>
      </c>
      <c r="C118" s="17">
        <v>48577.89</v>
      </c>
      <c r="D118" s="17">
        <v>0</v>
      </c>
      <c r="E118" s="17">
        <v>13485.46</v>
      </c>
      <c r="F118" s="17">
        <v>423.42</v>
      </c>
      <c r="G118" s="17">
        <v>0</v>
      </c>
      <c r="H118" s="17">
        <v>5326.75</v>
      </c>
      <c r="I118" s="17">
        <f t="shared" si="6"/>
        <v>67813.51999999999</v>
      </c>
      <c r="J118" s="17">
        <v>0</v>
      </c>
      <c r="K118" s="17">
        <f t="shared" si="7"/>
        <v>67813.51999999999</v>
      </c>
    </row>
    <row r="119" spans="1:11" s="19" customFormat="1" ht="13.8" x14ac:dyDescent="0.3">
      <c r="A119" s="35" t="s">
        <v>10</v>
      </c>
      <c r="B119" s="36">
        <v>4003</v>
      </c>
      <c r="C119" s="17">
        <v>73797.13</v>
      </c>
      <c r="D119" s="17">
        <v>0</v>
      </c>
      <c r="E119" s="17">
        <v>13376.59</v>
      </c>
      <c r="F119" s="17">
        <v>0</v>
      </c>
      <c r="G119" s="17">
        <v>0</v>
      </c>
      <c r="H119" s="17">
        <v>34772.699999999997</v>
      </c>
      <c r="I119" s="17">
        <f t="shared" si="6"/>
        <v>121946.42</v>
      </c>
      <c r="J119" s="17">
        <v>0</v>
      </c>
      <c r="K119" s="17">
        <f t="shared" si="7"/>
        <v>121946.42</v>
      </c>
    </row>
    <row r="120" spans="1:11" s="19" customFormat="1" ht="13.8" x14ac:dyDescent="0.3">
      <c r="A120" s="35" t="s">
        <v>141</v>
      </c>
      <c r="B120" s="36">
        <v>62005</v>
      </c>
      <c r="C120" s="17">
        <v>85584.35</v>
      </c>
      <c r="D120" s="17">
        <v>0</v>
      </c>
      <c r="E120" s="17">
        <v>18512.34</v>
      </c>
      <c r="F120" s="17">
        <v>0</v>
      </c>
      <c r="G120" s="17">
        <v>0</v>
      </c>
      <c r="H120" s="17">
        <v>39895.4</v>
      </c>
      <c r="I120" s="17">
        <f t="shared" si="6"/>
        <v>143992.09</v>
      </c>
      <c r="J120" s="17">
        <v>0</v>
      </c>
      <c r="K120" s="17">
        <f t="shared" si="7"/>
        <v>143992.09</v>
      </c>
    </row>
    <row r="121" spans="1:11" s="19" customFormat="1" ht="13.8" x14ac:dyDescent="0.3">
      <c r="A121" s="35" t="s">
        <v>105</v>
      </c>
      <c r="B121" s="36">
        <v>49005</v>
      </c>
      <c r="C121" s="17">
        <v>1280881.56</v>
      </c>
      <c r="D121" s="17">
        <v>0</v>
      </c>
      <c r="E121" s="17">
        <v>837306.26</v>
      </c>
      <c r="F121" s="17">
        <v>0</v>
      </c>
      <c r="G121" s="17">
        <v>0</v>
      </c>
      <c r="H121" s="17">
        <v>4731880.3499999996</v>
      </c>
      <c r="I121" s="17">
        <f t="shared" si="6"/>
        <v>6850068.1699999999</v>
      </c>
      <c r="J121" s="17">
        <v>0</v>
      </c>
      <c r="K121" s="17">
        <f t="shared" si="7"/>
        <v>6850068.1699999999</v>
      </c>
    </row>
    <row r="122" spans="1:11" s="19" customFormat="1" ht="13.8" x14ac:dyDescent="0.3">
      <c r="A122" s="35" t="s">
        <v>13</v>
      </c>
      <c r="B122" s="36">
        <v>5005</v>
      </c>
      <c r="C122" s="17">
        <v>97043.17</v>
      </c>
      <c r="D122" s="17">
        <v>0</v>
      </c>
      <c r="E122" s="17">
        <v>49140.31</v>
      </c>
      <c r="F122" s="17">
        <v>1905.84</v>
      </c>
      <c r="G122" s="17">
        <v>0</v>
      </c>
      <c r="H122" s="17">
        <v>74936.88</v>
      </c>
      <c r="I122" s="17">
        <f t="shared" si="6"/>
        <v>223026.19999999998</v>
      </c>
      <c r="J122" s="17">
        <v>0</v>
      </c>
      <c r="K122" s="17">
        <f t="shared" si="7"/>
        <v>223026.19999999998</v>
      </c>
    </row>
    <row r="123" spans="1:11" s="19" customFormat="1" ht="13.8" x14ac:dyDescent="0.3">
      <c r="A123" s="35" t="s">
        <v>119</v>
      </c>
      <c r="B123" s="36">
        <v>54002</v>
      </c>
      <c r="C123" s="17">
        <v>457796.89</v>
      </c>
      <c r="D123" s="17">
        <v>0</v>
      </c>
      <c r="E123" s="17">
        <v>331712.17</v>
      </c>
      <c r="F123" s="17">
        <v>0</v>
      </c>
      <c r="G123" s="17">
        <v>0</v>
      </c>
      <c r="H123" s="17">
        <v>122144.67</v>
      </c>
      <c r="I123" s="17">
        <f t="shared" si="6"/>
        <v>911653.7300000001</v>
      </c>
      <c r="J123" s="17">
        <v>0</v>
      </c>
      <c r="K123" s="17">
        <f t="shared" si="7"/>
        <v>911653.7300000001</v>
      </c>
    </row>
    <row r="124" spans="1:11" s="19" customFormat="1" ht="13.8" x14ac:dyDescent="0.3">
      <c r="A124" s="35" t="s">
        <v>37</v>
      </c>
      <c r="B124" s="36">
        <v>15003</v>
      </c>
      <c r="C124" s="17">
        <v>24558.58</v>
      </c>
      <c r="D124" s="17">
        <v>0</v>
      </c>
      <c r="E124" s="17">
        <v>5760.33</v>
      </c>
      <c r="F124" s="17">
        <v>0</v>
      </c>
      <c r="G124" s="17">
        <v>0</v>
      </c>
      <c r="H124" s="17">
        <v>2294.42</v>
      </c>
      <c r="I124" s="17">
        <f t="shared" si="6"/>
        <v>32613.33</v>
      </c>
      <c r="J124" s="17">
        <v>0</v>
      </c>
      <c r="K124" s="17">
        <f t="shared" si="7"/>
        <v>32613.33</v>
      </c>
    </row>
    <row r="125" spans="1:11" s="19" customFormat="1" ht="13.8" x14ac:dyDescent="0.3">
      <c r="A125" s="35" t="s">
        <v>60</v>
      </c>
      <c r="B125" s="36">
        <v>26005</v>
      </c>
      <c r="C125" s="17">
        <v>46758.42</v>
      </c>
      <c r="D125" s="17">
        <v>0</v>
      </c>
      <c r="E125" s="17">
        <v>3484.82</v>
      </c>
      <c r="F125" s="17">
        <v>0</v>
      </c>
      <c r="G125" s="17">
        <v>0</v>
      </c>
      <c r="H125" s="17">
        <v>11666.24</v>
      </c>
      <c r="I125" s="17">
        <f t="shared" si="6"/>
        <v>61909.479999999996</v>
      </c>
      <c r="J125" s="17">
        <v>0</v>
      </c>
      <c r="K125" s="17">
        <f t="shared" si="7"/>
        <v>61909.479999999996</v>
      </c>
    </row>
    <row r="126" spans="1:11" s="19" customFormat="1" ht="13.8" x14ac:dyDescent="0.3">
      <c r="A126" s="35" t="s">
        <v>84</v>
      </c>
      <c r="B126" s="36">
        <v>40002</v>
      </c>
      <c r="C126" s="17">
        <v>142683.76999999999</v>
      </c>
      <c r="D126" s="17">
        <v>0</v>
      </c>
      <c r="E126" s="17">
        <v>400958.57</v>
      </c>
      <c r="F126" s="17">
        <v>0</v>
      </c>
      <c r="G126" s="17">
        <v>0</v>
      </c>
      <c r="H126" s="17">
        <v>174063.6</v>
      </c>
      <c r="I126" s="17">
        <f t="shared" si="6"/>
        <v>717705.94</v>
      </c>
      <c r="J126" s="17">
        <v>0</v>
      </c>
      <c r="K126" s="17">
        <f t="shared" si="7"/>
        <v>717705.94</v>
      </c>
    </row>
    <row r="127" spans="1:11" s="19" customFormat="1" ht="13.8" x14ac:dyDescent="0.3">
      <c r="A127" s="35" t="s">
        <v>129</v>
      </c>
      <c r="B127" s="36">
        <v>57001</v>
      </c>
      <c r="C127" s="17">
        <v>26899.45</v>
      </c>
      <c r="D127" s="17">
        <v>0</v>
      </c>
      <c r="E127" s="17">
        <v>80032.55</v>
      </c>
      <c r="F127" s="17">
        <v>0</v>
      </c>
      <c r="G127" s="17">
        <v>0</v>
      </c>
      <c r="H127" s="17">
        <v>166796.28</v>
      </c>
      <c r="I127" s="17">
        <f t="shared" si="6"/>
        <v>273728.28000000003</v>
      </c>
      <c r="J127" s="17">
        <v>0</v>
      </c>
      <c r="K127" s="17">
        <f t="shared" si="7"/>
        <v>273728.28000000003</v>
      </c>
    </row>
    <row r="128" spans="1:11" s="19" customFormat="1" ht="13.8" x14ac:dyDescent="0.3">
      <c r="A128" s="35" t="s">
        <v>121</v>
      </c>
      <c r="B128" s="36">
        <v>54006</v>
      </c>
      <c r="C128" s="17">
        <v>80885.850000000006</v>
      </c>
      <c r="D128" s="17">
        <v>0</v>
      </c>
      <c r="E128" s="17">
        <v>19099.099999999999</v>
      </c>
      <c r="F128" s="17">
        <v>966.16</v>
      </c>
      <c r="G128" s="17">
        <v>523887.8</v>
      </c>
      <c r="H128" s="17">
        <v>19916.97</v>
      </c>
      <c r="I128" s="17">
        <f t="shared" si="6"/>
        <v>644755.88</v>
      </c>
      <c r="J128" s="17">
        <v>523887.80000000005</v>
      </c>
      <c r="K128" s="17">
        <f t="shared" si="7"/>
        <v>120868.07999999996</v>
      </c>
    </row>
    <row r="129" spans="1:11" s="19" customFormat="1" ht="13.8" x14ac:dyDescent="0.3">
      <c r="A129" s="35" t="s">
        <v>88</v>
      </c>
      <c r="B129" s="36">
        <v>41005</v>
      </c>
      <c r="C129" s="17">
        <v>148780.21</v>
      </c>
      <c r="D129" s="17">
        <v>0</v>
      </c>
      <c r="E129" s="17">
        <v>66729.320000000007</v>
      </c>
      <c r="F129" s="17">
        <v>0</v>
      </c>
      <c r="G129" s="17">
        <v>0</v>
      </c>
      <c r="H129" s="17">
        <v>220414.19</v>
      </c>
      <c r="I129" s="17">
        <f t="shared" si="6"/>
        <v>435923.72</v>
      </c>
      <c r="J129" s="17">
        <v>0</v>
      </c>
      <c r="K129" s="17">
        <f t="shared" si="7"/>
        <v>435923.72</v>
      </c>
    </row>
    <row r="130" spans="1:11" s="19" customFormat="1" ht="13.8" x14ac:dyDescent="0.3">
      <c r="A130" s="35" t="s">
        <v>47</v>
      </c>
      <c r="B130" s="36">
        <v>20003</v>
      </c>
      <c r="C130" s="17">
        <v>41879.360000000001</v>
      </c>
      <c r="D130" s="17">
        <v>0</v>
      </c>
      <c r="E130" s="17">
        <v>2990.21</v>
      </c>
      <c r="F130" s="17">
        <v>0</v>
      </c>
      <c r="G130" s="17">
        <v>0</v>
      </c>
      <c r="H130" s="17">
        <v>20103.669999999998</v>
      </c>
      <c r="I130" s="17">
        <f t="shared" si="6"/>
        <v>64973.24</v>
      </c>
      <c r="J130" s="17">
        <v>0</v>
      </c>
      <c r="K130" s="17">
        <f t="shared" si="7"/>
        <v>64973.24</v>
      </c>
    </row>
    <row r="131" spans="1:11" s="19" customFormat="1" ht="13.8" x14ac:dyDescent="0.3">
      <c r="A131" s="35" t="s">
        <v>146</v>
      </c>
      <c r="B131" s="36">
        <v>66001</v>
      </c>
      <c r="C131" s="17">
        <v>380322.04</v>
      </c>
      <c r="D131" s="17">
        <v>0</v>
      </c>
      <c r="E131" s="17">
        <v>0</v>
      </c>
      <c r="F131" s="17">
        <v>0</v>
      </c>
      <c r="G131" s="17">
        <v>0</v>
      </c>
      <c r="H131" s="17">
        <v>9.1</v>
      </c>
      <c r="I131" s="17">
        <f t="shared" si="6"/>
        <v>380331.13999999996</v>
      </c>
      <c r="J131" s="17">
        <v>0</v>
      </c>
      <c r="K131" s="17">
        <f t="shared" si="7"/>
        <v>380331.13999999996</v>
      </c>
    </row>
    <row r="132" spans="1:11" s="19" customFormat="1" ht="13.8" x14ac:dyDescent="0.3">
      <c r="A132" s="35" t="s">
        <v>73</v>
      </c>
      <c r="B132" s="36">
        <v>33005</v>
      </c>
      <c r="C132" s="17">
        <v>67938.33</v>
      </c>
      <c r="D132" s="17">
        <v>0</v>
      </c>
      <c r="E132" s="17">
        <v>8683.01</v>
      </c>
      <c r="F132" s="17">
        <v>0</v>
      </c>
      <c r="G132" s="17">
        <v>245371.68</v>
      </c>
      <c r="H132" s="17">
        <v>29273.25</v>
      </c>
      <c r="I132" s="17">
        <f t="shared" si="6"/>
        <v>351266.27</v>
      </c>
      <c r="J132" s="17">
        <v>119808.68</v>
      </c>
      <c r="K132" s="17">
        <f t="shared" si="7"/>
        <v>231457.59000000003</v>
      </c>
    </row>
    <row r="133" spans="1:11" s="19" customFormat="1" ht="13.8" x14ac:dyDescent="0.3">
      <c r="A133" s="35" t="s">
        <v>106</v>
      </c>
      <c r="B133" s="36">
        <v>49006</v>
      </c>
      <c r="C133" s="17">
        <v>305133.12</v>
      </c>
      <c r="D133" s="17">
        <v>0</v>
      </c>
      <c r="E133" s="17">
        <v>33434.949999999997</v>
      </c>
      <c r="F133" s="17">
        <v>0</v>
      </c>
      <c r="G133" s="17">
        <v>0</v>
      </c>
      <c r="H133" s="17">
        <v>319050.11</v>
      </c>
      <c r="I133" s="17">
        <f t="shared" ref="I133:I152" si="8">SUM(C133:H133)</f>
        <v>657618.17999999993</v>
      </c>
      <c r="J133" s="17">
        <v>0</v>
      </c>
      <c r="K133" s="17">
        <f t="shared" ref="K133:K152" si="9">I133-J133</f>
        <v>657618.17999999993</v>
      </c>
    </row>
    <row r="134" spans="1:11" s="19" customFormat="1" ht="13.8" x14ac:dyDescent="0.3">
      <c r="A134" s="35" t="s">
        <v>29</v>
      </c>
      <c r="B134" s="36">
        <v>13001</v>
      </c>
      <c r="C134" s="17">
        <v>181426.13</v>
      </c>
      <c r="D134" s="17">
        <v>0</v>
      </c>
      <c r="E134" s="17">
        <v>132995.31</v>
      </c>
      <c r="F134" s="17">
        <v>112.15</v>
      </c>
      <c r="G134" s="17">
        <v>0</v>
      </c>
      <c r="H134" s="17">
        <v>71766.990000000005</v>
      </c>
      <c r="I134" s="17">
        <f t="shared" si="8"/>
        <v>386300.58</v>
      </c>
      <c r="J134" s="17">
        <v>0</v>
      </c>
      <c r="K134" s="17">
        <f t="shared" si="9"/>
        <v>386300.58</v>
      </c>
    </row>
    <row r="135" spans="1:11" s="19" customFormat="1" ht="13.8" x14ac:dyDescent="0.3">
      <c r="A135" s="35" t="s">
        <v>136</v>
      </c>
      <c r="B135" s="36">
        <v>60006</v>
      </c>
      <c r="C135" s="17">
        <v>146162.78</v>
      </c>
      <c r="D135" s="17">
        <v>0</v>
      </c>
      <c r="E135" s="17">
        <v>27173.200000000001</v>
      </c>
      <c r="F135" s="17">
        <v>1200.0999999999999</v>
      </c>
      <c r="G135" s="17">
        <v>0</v>
      </c>
      <c r="H135" s="17">
        <v>25150.52</v>
      </c>
      <c r="I135" s="17">
        <f t="shared" si="8"/>
        <v>199686.6</v>
      </c>
      <c r="J135" s="17">
        <v>0</v>
      </c>
      <c r="K135" s="17">
        <f t="shared" si="9"/>
        <v>199686.6</v>
      </c>
    </row>
    <row r="136" spans="1:11" s="19" customFormat="1" ht="13.8" x14ac:dyDescent="0.3">
      <c r="A136" s="35" t="s">
        <v>25</v>
      </c>
      <c r="B136" s="36">
        <v>11004</v>
      </c>
      <c r="C136" s="17">
        <v>114766.48000000001</v>
      </c>
      <c r="D136" s="17">
        <v>0</v>
      </c>
      <c r="E136" s="17">
        <v>33455.22</v>
      </c>
      <c r="F136" s="17">
        <v>0</v>
      </c>
      <c r="G136" s="17">
        <v>81793.66</v>
      </c>
      <c r="H136" s="17">
        <v>43114.32</v>
      </c>
      <c r="I136" s="17">
        <f t="shared" si="8"/>
        <v>273129.68</v>
      </c>
      <c r="J136" s="17">
        <v>75668.63</v>
      </c>
      <c r="K136" s="17">
        <f t="shared" si="9"/>
        <v>197461.05</v>
      </c>
    </row>
    <row r="137" spans="1:11" s="19" customFormat="1" ht="13.8" x14ac:dyDescent="0.3">
      <c r="A137" s="35" t="s">
        <v>114</v>
      </c>
      <c r="B137" s="36">
        <v>51005</v>
      </c>
      <c r="C137" s="17">
        <v>110632.54</v>
      </c>
      <c r="D137" s="17">
        <v>0</v>
      </c>
      <c r="E137" s="17">
        <v>9733.2099999999991</v>
      </c>
      <c r="F137" s="17">
        <v>0</v>
      </c>
      <c r="G137" s="17">
        <v>0</v>
      </c>
      <c r="H137" s="17">
        <v>25666.67</v>
      </c>
      <c r="I137" s="17">
        <f t="shared" si="8"/>
        <v>146032.41999999998</v>
      </c>
      <c r="J137" s="17">
        <v>0</v>
      </c>
      <c r="K137" s="17">
        <f t="shared" si="9"/>
        <v>146032.41999999998</v>
      </c>
    </row>
    <row r="138" spans="1:11" s="19" customFormat="1" ht="13.8" x14ac:dyDescent="0.3">
      <c r="A138" s="35" t="s">
        <v>17</v>
      </c>
      <c r="B138" s="36">
        <v>6005</v>
      </c>
      <c r="C138" s="17">
        <v>38990.480000000003</v>
      </c>
      <c r="D138" s="17">
        <v>0</v>
      </c>
      <c r="E138" s="17">
        <v>13175.67</v>
      </c>
      <c r="F138" s="17">
        <v>45.45</v>
      </c>
      <c r="G138" s="17">
        <v>0</v>
      </c>
      <c r="H138" s="17">
        <v>25237.19</v>
      </c>
      <c r="I138" s="17">
        <f t="shared" si="8"/>
        <v>77448.789999999994</v>
      </c>
      <c r="J138" s="17">
        <v>0</v>
      </c>
      <c r="K138" s="17">
        <f t="shared" si="9"/>
        <v>77448.789999999994</v>
      </c>
    </row>
    <row r="139" spans="1:11" s="19" customFormat="1" ht="13.8" x14ac:dyDescent="0.3">
      <c r="A139" s="35" t="s">
        <v>33</v>
      </c>
      <c r="B139" s="36">
        <v>14004</v>
      </c>
      <c r="C139" s="17">
        <v>270532.09999999998</v>
      </c>
      <c r="D139" s="17">
        <v>0</v>
      </c>
      <c r="E139" s="17">
        <v>399446.44</v>
      </c>
      <c r="F139" s="17">
        <v>9807.39</v>
      </c>
      <c r="G139" s="17">
        <v>64878.05</v>
      </c>
      <c r="H139" s="17">
        <v>395897.95</v>
      </c>
      <c r="I139" s="17">
        <f t="shared" si="8"/>
        <v>1140561.9300000002</v>
      </c>
      <c r="J139" s="17">
        <v>64878.05</v>
      </c>
      <c r="K139" s="17">
        <f t="shared" si="9"/>
        <v>1075683.8800000001</v>
      </c>
    </row>
    <row r="140" spans="1:11" s="19" customFormat="1" ht="13.8" x14ac:dyDescent="0.3">
      <c r="A140" s="35" t="s">
        <v>43</v>
      </c>
      <c r="B140" s="36">
        <v>18003</v>
      </c>
      <c r="C140" s="17">
        <v>49192.18</v>
      </c>
      <c r="D140" s="17">
        <v>0</v>
      </c>
      <c r="E140" s="17">
        <v>25329.65</v>
      </c>
      <c r="F140" s="17">
        <v>0</v>
      </c>
      <c r="G140" s="17">
        <v>0</v>
      </c>
      <c r="H140" s="17">
        <v>18486.53</v>
      </c>
      <c r="I140" s="17">
        <f t="shared" si="8"/>
        <v>93008.36</v>
      </c>
      <c r="J140" s="17">
        <v>0</v>
      </c>
      <c r="K140" s="17">
        <f t="shared" si="9"/>
        <v>93008.36</v>
      </c>
    </row>
    <row r="141" spans="1:11" s="19" customFormat="1" ht="13.8" x14ac:dyDescent="0.3">
      <c r="A141" s="35" t="s">
        <v>34</v>
      </c>
      <c r="B141" s="36">
        <v>14005</v>
      </c>
      <c r="C141" s="17">
        <v>63173.42</v>
      </c>
      <c r="D141" s="17">
        <v>0</v>
      </c>
      <c r="E141" s="17">
        <v>13580.71</v>
      </c>
      <c r="F141" s="17">
        <v>0</v>
      </c>
      <c r="G141" s="17">
        <v>692377.34</v>
      </c>
      <c r="H141" s="17">
        <v>26749.89</v>
      </c>
      <c r="I141" s="17">
        <f t="shared" si="8"/>
        <v>795881.36</v>
      </c>
      <c r="J141" s="17">
        <v>692377.34000000008</v>
      </c>
      <c r="K141" s="17">
        <f t="shared" si="9"/>
        <v>103504.0199999999</v>
      </c>
    </row>
    <row r="142" spans="1:11" s="19" customFormat="1" ht="13.8" x14ac:dyDescent="0.3">
      <c r="A142" s="35" t="s">
        <v>44</v>
      </c>
      <c r="B142" s="36">
        <v>18005</v>
      </c>
      <c r="C142" s="17">
        <v>208826.1</v>
      </c>
      <c r="D142" s="17">
        <v>0</v>
      </c>
      <c r="E142" s="17">
        <v>49752.63</v>
      </c>
      <c r="F142" s="17">
        <v>2345.52</v>
      </c>
      <c r="G142" s="17">
        <v>0</v>
      </c>
      <c r="H142" s="17">
        <v>57176.15</v>
      </c>
      <c r="I142" s="17">
        <f t="shared" si="8"/>
        <v>318100.40000000002</v>
      </c>
      <c r="J142" s="17">
        <v>0</v>
      </c>
      <c r="K142" s="17">
        <f t="shared" si="9"/>
        <v>318100.40000000002</v>
      </c>
    </row>
    <row r="143" spans="1:11" s="19" customFormat="1" ht="13.8" x14ac:dyDescent="0.3">
      <c r="A143" s="35" t="s">
        <v>76</v>
      </c>
      <c r="B143" s="36">
        <v>36002</v>
      </c>
      <c r="C143" s="17">
        <v>111444.37</v>
      </c>
      <c r="D143" s="17">
        <v>0</v>
      </c>
      <c r="E143" s="17">
        <v>12900.74</v>
      </c>
      <c r="F143" s="17">
        <v>2414.92</v>
      </c>
      <c r="G143" s="17">
        <v>156674.99</v>
      </c>
      <c r="H143" s="17">
        <v>38297.949999999997</v>
      </c>
      <c r="I143" s="17">
        <f t="shared" si="8"/>
        <v>321732.97000000003</v>
      </c>
      <c r="J143" s="17">
        <v>0</v>
      </c>
      <c r="K143" s="17">
        <f t="shared" si="9"/>
        <v>321732.97000000003</v>
      </c>
    </row>
    <row r="144" spans="1:11" s="19" customFormat="1" ht="13.8" x14ac:dyDescent="0.3">
      <c r="A144" s="35" t="s">
        <v>107</v>
      </c>
      <c r="B144" s="36">
        <v>49007</v>
      </c>
      <c r="C144" s="17">
        <v>333326.57</v>
      </c>
      <c r="D144" s="17">
        <v>0</v>
      </c>
      <c r="E144" s="17">
        <v>46108.3</v>
      </c>
      <c r="F144" s="17">
        <v>0</v>
      </c>
      <c r="G144" s="17">
        <v>0</v>
      </c>
      <c r="H144" s="17">
        <v>249454.53</v>
      </c>
      <c r="I144" s="17">
        <f t="shared" si="8"/>
        <v>628889.4</v>
      </c>
      <c r="J144" s="17">
        <v>0</v>
      </c>
      <c r="K144" s="17">
        <f t="shared" si="9"/>
        <v>628889.4</v>
      </c>
    </row>
    <row r="145" spans="1:11" s="19" customFormat="1" ht="13.8" x14ac:dyDescent="0.3">
      <c r="A145" s="35" t="s">
        <v>3</v>
      </c>
      <c r="B145" s="36">
        <v>1003</v>
      </c>
      <c r="C145" s="17">
        <v>39796.699999999997</v>
      </c>
      <c r="D145" s="17">
        <v>0</v>
      </c>
      <c r="E145" s="17">
        <v>12180.92</v>
      </c>
      <c r="F145" s="17">
        <v>0</v>
      </c>
      <c r="G145" s="17">
        <v>168402.79</v>
      </c>
      <c r="H145" s="17">
        <v>25208.31</v>
      </c>
      <c r="I145" s="17">
        <f t="shared" si="8"/>
        <v>245588.72</v>
      </c>
      <c r="J145" s="17">
        <v>26626.184000000005</v>
      </c>
      <c r="K145" s="17">
        <f t="shared" si="9"/>
        <v>218962.53599999999</v>
      </c>
    </row>
    <row r="146" spans="1:11" s="19" customFormat="1" ht="13.8" x14ac:dyDescent="0.3">
      <c r="A146" s="35" t="s">
        <v>99</v>
      </c>
      <c r="B146" s="36">
        <v>47001</v>
      </c>
      <c r="C146" s="17">
        <v>69946.509999999995</v>
      </c>
      <c r="D146" s="17">
        <v>0</v>
      </c>
      <c r="E146" s="17">
        <v>6996.05</v>
      </c>
      <c r="F146" s="17">
        <v>0</v>
      </c>
      <c r="G146" s="17">
        <v>0</v>
      </c>
      <c r="H146" s="17">
        <v>2615.5</v>
      </c>
      <c r="I146" s="17">
        <f t="shared" si="8"/>
        <v>79558.06</v>
      </c>
      <c r="J146" s="17">
        <v>0</v>
      </c>
      <c r="K146" s="17">
        <f t="shared" si="9"/>
        <v>79558.06</v>
      </c>
    </row>
    <row r="147" spans="1:11" s="19" customFormat="1" ht="13.8" x14ac:dyDescent="0.3">
      <c r="A147" s="35" t="s">
        <v>28</v>
      </c>
      <c r="B147" s="36">
        <v>12003</v>
      </c>
      <c r="C147" s="17">
        <v>385799.24</v>
      </c>
      <c r="D147" s="17">
        <v>0</v>
      </c>
      <c r="E147" s="17">
        <v>13137.4</v>
      </c>
      <c r="F147" s="17">
        <v>0</v>
      </c>
      <c r="G147" s="17">
        <v>0</v>
      </c>
      <c r="H147" s="17">
        <v>21836.05</v>
      </c>
      <c r="I147" s="17">
        <f t="shared" si="8"/>
        <v>420772.69</v>
      </c>
      <c r="J147" s="17">
        <v>0</v>
      </c>
      <c r="K147" s="17">
        <f t="shared" si="9"/>
        <v>420772.69</v>
      </c>
    </row>
    <row r="148" spans="1:11" s="19" customFormat="1" ht="13.8" x14ac:dyDescent="0.3">
      <c r="A148" s="35" t="s">
        <v>122</v>
      </c>
      <c r="B148" s="36">
        <v>54007</v>
      </c>
      <c r="C148" s="17">
        <v>86632.72</v>
      </c>
      <c r="D148" s="17">
        <v>0</v>
      </c>
      <c r="E148" s="17">
        <v>42299.26</v>
      </c>
      <c r="F148" s="17">
        <v>426.55</v>
      </c>
      <c r="G148" s="17">
        <v>0</v>
      </c>
      <c r="H148" s="17">
        <v>31365.3</v>
      </c>
      <c r="I148" s="17">
        <f t="shared" si="8"/>
        <v>160723.83000000002</v>
      </c>
      <c r="J148" s="17">
        <v>0</v>
      </c>
      <c r="K148" s="17">
        <f t="shared" si="9"/>
        <v>160723.83000000002</v>
      </c>
    </row>
    <row r="149" spans="1:11" s="19" customFormat="1" ht="13.8" x14ac:dyDescent="0.3">
      <c r="A149" s="35" t="s">
        <v>131</v>
      </c>
      <c r="B149" s="36">
        <v>59002</v>
      </c>
      <c r="C149" s="17">
        <v>211094.17</v>
      </c>
      <c r="D149" s="17">
        <v>0</v>
      </c>
      <c r="E149" s="17">
        <v>46044.5</v>
      </c>
      <c r="F149" s="17">
        <v>0</v>
      </c>
      <c r="G149" s="17">
        <v>0</v>
      </c>
      <c r="H149" s="17">
        <v>62220.38</v>
      </c>
      <c r="I149" s="17">
        <f t="shared" si="8"/>
        <v>319359.05</v>
      </c>
      <c r="J149" s="17">
        <v>0</v>
      </c>
      <c r="K149" s="17">
        <f t="shared" si="9"/>
        <v>319359.05</v>
      </c>
    </row>
    <row r="150" spans="1:11" s="19" customFormat="1" ht="13.8" x14ac:dyDescent="0.3">
      <c r="A150" s="35" t="s">
        <v>6</v>
      </c>
      <c r="B150" s="36">
        <v>2006</v>
      </c>
      <c r="C150" s="17">
        <v>56488.6</v>
      </c>
      <c r="D150" s="17">
        <v>0</v>
      </c>
      <c r="E150" s="17">
        <v>12393.5</v>
      </c>
      <c r="F150" s="17">
        <v>7876.8</v>
      </c>
      <c r="G150" s="17">
        <v>8235.93</v>
      </c>
      <c r="H150" s="17">
        <v>61154.720000000001</v>
      </c>
      <c r="I150" s="17">
        <f t="shared" si="8"/>
        <v>146149.55000000002</v>
      </c>
      <c r="J150" s="17">
        <v>8235.93</v>
      </c>
      <c r="K150" s="17">
        <f t="shared" si="9"/>
        <v>137913.62000000002</v>
      </c>
    </row>
    <row r="151" spans="1:11" s="19" customFormat="1" ht="13.8" x14ac:dyDescent="0.3">
      <c r="A151" s="35" t="s">
        <v>123</v>
      </c>
      <c r="B151" s="36">
        <v>55004</v>
      </c>
      <c r="C151" s="17">
        <v>37205.230000000003</v>
      </c>
      <c r="D151" s="17">
        <v>0</v>
      </c>
      <c r="E151" s="17">
        <v>15147.63</v>
      </c>
      <c r="F151" s="17">
        <v>138.68</v>
      </c>
      <c r="G151" s="17">
        <v>0</v>
      </c>
      <c r="H151" s="17">
        <v>6474.2</v>
      </c>
      <c r="I151" s="17">
        <f t="shared" si="8"/>
        <v>58965.74</v>
      </c>
      <c r="J151" s="17">
        <v>0</v>
      </c>
      <c r="K151" s="17">
        <f t="shared" si="9"/>
        <v>58965.74</v>
      </c>
    </row>
    <row r="152" spans="1:11" s="19" customFormat="1" ht="13.8" x14ac:dyDescent="0.3">
      <c r="A152" s="35" t="s">
        <v>144</v>
      </c>
      <c r="B152" s="36">
        <v>63003</v>
      </c>
      <c r="C152" s="17">
        <v>290539.02</v>
      </c>
      <c r="D152" s="17">
        <v>0</v>
      </c>
      <c r="E152" s="17">
        <v>320179.69</v>
      </c>
      <c r="F152" s="17">
        <v>0</v>
      </c>
      <c r="G152" s="17">
        <v>0</v>
      </c>
      <c r="H152" s="17">
        <v>482331.11</v>
      </c>
      <c r="I152" s="17">
        <f t="shared" si="8"/>
        <v>1093049.8199999998</v>
      </c>
      <c r="J152" s="17">
        <v>0</v>
      </c>
      <c r="K152" s="17">
        <f t="shared" si="9"/>
        <v>1093049.8199999998</v>
      </c>
    </row>
    <row r="153" spans="1:11" s="19" customFormat="1" ht="13.8" x14ac:dyDescent="0.3">
      <c r="C153" s="18">
        <f t="shared" ref="C153:H153" si="10">SUM(C5:C152)</f>
        <v>23949174.75</v>
      </c>
      <c r="D153" s="18">
        <f t="shared" si="10"/>
        <v>29345.309999999998</v>
      </c>
      <c r="E153" s="18">
        <f t="shared" si="10"/>
        <v>8619046.0499999989</v>
      </c>
      <c r="F153" s="18">
        <f t="shared" si="10"/>
        <v>315827.99</v>
      </c>
      <c r="G153" s="18">
        <f t="shared" si="10"/>
        <v>5413754.9699999988</v>
      </c>
      <c r="H153" s="18">
        <f t="shared" si="10"/>
        <v>17282532.149999999</v>
      </c>
      <c r="I153" s="18">
        <f>SUM(I5:I152)</f>
        <v>55609681.219999999</v>
      </c>
      <c r="J153" s="18">
        <f>SUM(J5:J152)</f>
        <v>3810063.3860000009</v>
      </c>
      <c r="K153" s="18">
        <f t="shared" ref="K153" si="11">SUM(K5:K152)</f>
        <v>51799617.833999991</v>
      </c>
    </row>
    <row r="154" spans="1:11" s="19" customFormat="1" ht="13.8" x14ac:dyDescent="0.3"/>
    <row r="155" spans="1:11" s="19" customFormat="1" ht="13.8" x14ac:dyDescent="0.3"/>
    <row r="156" spans="1:11" s="19" customFormat="1" ht="13.8" x14ac:dyDescent="0.3"/>
    <row r="157" spans="1:11" s="19" customFormat="1" ht="13.8" x14ac:dyDescent="0.3"/>
    <row r="158" spans="1:11" s="19" customFormat="1" ht="13.8" x14ac:dyDescent="0.3"/>
    <row r="159" spans="1:11" s="19" customFormat="1" ht="13.8" x14ac:dyDescent="0.3"/>
    <row r="160" spans="1:11" s="19" customFormat="1" ht="13.8" x14ac:dyDescent="0.3"/>
    <row r="161" s="19" customFormat="1" ht="13.8" x14ac:dyDescent="0.3"/>
    <row r="162" s="19" customFormat="1" ht="13.8" x14ac:dyDescent="0.3"/>
    <row r="163" s="19" customFormat="1" ht="13.8" x14ac:dyDescent="0.3"/>
    <row r="164" s="19" customFormat="1" ht="13.8" x14ac:dyDescent="0.3"/>
    <row r="165" s="19" customFormat="1" ht="13.8" x14ac:dyDescent="0.3"/>
    <row r="166" s="19" customFormat="1" ht="13.8" x14ac:dyDescent="0.3"/>
    <row r="167" s="19" customFormat="1" ht="13.8" x14ac:dyDescent="0.3"/>
    <row r="168" s="19" customFormat="1" ht="13.8" x14ac:dyDescent="0.3"/>
    <row r="169" s="19" customFormat="1" ht="13.8" x14ac:dyDescent="0.3"/>
    <row r="170" s="19" customFormat="1" ht="13.8" x14ac:dyDescent="0.3"/>
    <row r="171" s="19" customFormat="1" ht="13.8" x14ac:dyDescent="0.3"/>
    <row r="172" s="19" customFormat="1" ht="13.8" x14ac:dyDescent="0.3"/>
    <row r="173" s="19" customFormat="1" ht="13.8" x14ac:dyDescent="0.3"/>
    <row r="174" s="19" customFormat="1" ht="13.8" x14ac:dyDescent="0.3"/>
    <row r="175" s="19" customFormat="1" ht="13.8" x14ac:dyDescent="0.3"/>
    <row r="176" s="19" customFormat="1" ht="13.8" x14ac:dyDescent="0.3"/>
    <row r="177" s="19" customFormat="1" ht="13.8" x14ac:dyDescent="0.3"/>
    <row r="178" s="19" customFormat="1" ht="13.8" x14ac:dyDescent="0.3"/>
    <row r="179" s="19" customFormat="1" ht="13.8" x14ac:dyDescent="0.3"/>
    <row r="180" s="19" customFormat="1" ht="13.8" x14ac:dyDescent="0.3"/>
    <row r="181" s="19" customFormat="1" ht="13.8" x14ac:dyDescent="0.3"/>
    <row r="182" s="19" customFormat="1" ht="13.8" x14ac:dyDescent="0.3"/>
    <row r="183" s="19" customFormat="1" ht="13.8" x14ac:dyDescent="0.3"/>
    <row r="184" s="19" customFormat="1" ht="13.8" x14ac:dyDescent="0.3"/>
    <row r="185" s="19" customFormat="1" ht="13.8" x14ac:dyDescent="0.3"/>
    <row r="186" s="19" customFormat="1" ht="13.8" x14ac:dyDescent="0.3"/>
    <row r="187" s="19" customFormat="1" ht="13.8" x14ac:dyDescent="0.3"/>
    <row r="188" s="19" customFormat="1" ht="13.8" x14ac:dyDescent="0.3"/>
    <row r="189" s="19" customFormat="1" ht="13.8" x14ac:dyDescent="0.3"/>
    <row r="190" s="19" customFormat="1" ht="13.8" x14ac:dyDescent="0.3"/>
    <row r="191" s="19" customFormat="1" ht="13.8" x14ac:dyDescent="0.3"/>
    <row r="192" s="19" customFormat="1" ht="13.8" x14ac:dyDescent="0.3"/>
    <row r="193" s="19" customFormat="1" ht="13.8" x14ac:dyDescent="0.3"/>
    <row r="194" s="19" customFormat="1" ht="13.8" x14ac:dyDescent="0.3"/>
    <row r="195" s="19" customFormat="1" ht="13.8" x14ac:dyDescent="0.3"/>
    <row r="196" s="19" customFormat="1" ht="13.8" x14ac:dyDescent="0.3"/>
    <row r="197" s="19" customFormat="1" ht="13.8" x14ac:dyDescent="0.3"/>
    <row r="198" s="19" customFormat="1" ht="13.8" x14ac:dyDescent="0.3"/>
    <row r="199" s="19" customFormat="1" ht="13.8" x14ac:dyDescent="0.3"/>
    <row r="200" s="19" customFormat="1" ht="13.8" x14ac:dyDescent="0.3"/>
    <row r="201" s="19" customFormat="1" ht="13.8" x14ac:dyDescent="0.3"/>
    <row r="202" s="19" customFormat="1" ht="13.8" x14ac:dyDescent="0.3"/>
    <row r="203" s="19" customFormat="1" ht="13.8" x14ac:dyDescent="0.3"/>
    <row r="204" s="19" customFormat="1" ht="13.8" x14ac:dyDescent="0.3"/>
    <row r="205" s="19" customFormat="1" ht="13.8" x14ac:dyDescent="0.3"/>
    <row r="206" s="19" customFormat="1" ht="13.8" x14ac:dyDescent="0.3"/>
    <row r="207" s="19" customFormat="1" ht="13.8" x14ac:dyDescent="0.3"/>
    <row r="208" s="19" customFormat="1" ht="13.8" x14ac:dyDescent="0.3"/>
    <row r="209" s="19" customFormat="1" ht="13.8" x14ac:dyDescent="0.3"/>
    <row r="210" s="19" customFormat="1" ht="13.8" x14ac:dyDescent="0.3"/>
    <row r="211" s="19" customFormat="1" ht="13.8" x14ac:dyDescent="0.3"/>
    <row r="212" s="19" customFormat="1" ht="13.8" x14ac:dyDescent="0.3"/>
    <row r="213" s="19" customFormat="1" ht="13.8" x14ac:dyDescent="0.3"/>
    <row r="214" s="19" customFormat="1" ht="13.8" x14ac:dyDescent="0.3"/>
    <row r="215" s="19" customFormat="1" ht="13.8" x14ac:dyDescent="0.3"/>
    <row r="216" s="19" customFormat="1" ht="13.8" x14ac:dyDescent="0.3"/>
    <row r="217" s="19" customFormat="1" ht="13.8" x14ac:dyDescent="0.3"/>
    <row r="218" s="19" customFormat="1" ht="13.8" x14ac:dyDescent="0.3"/>
    <row r="219" s="19" customFormat="1" ht="13.8" x14ac:dyDescent="0.3"/>
    <row r="220" s="19" customFormat="1" ht="13.8" x14ac:dyDescent="0.3"/>
    <row r="221" s="19" customFormat="1" ht="13.8" x14ac:dyDescent="0.3"/>
    <row r="222" s="19" customFormat="1" ht="13.8" x14ac:dyDescent="0.3"/>
    <row r="223" s="19" customFormat="1" ht="13.8" x14ac:dyDescent="0.3"/>
    <row r="224" s="19" customFormat="1" ht="13.8" x14ac:dyDescent="0.3"/>
    <row r="225" s="19" customFormat="1" ht="13.8" x14ac:dyDescent="0.3"/>
    <row r="226" s="19" customFormat="1" ht="13.8" x14ac:dyDescent="0.3"/>
    <row r="227" s="19" customFormat="1" ht="13.8" x14ac:dyDescent="0.3"/>
    <row r="228" s="19" customFormat="1" ht="13.8" x14ac:dyDescent="0.3"/>
    <row r="229" s="19" customFormat="1" ht="13.8" x14ac:dyDescent="0.3"/>
    <row r="230" s="19" customFormat="1" ht="13.8" x14ac:dyDescent="0.3"/>
    <row r="231" s="19" customFormat="1" ht="13.8" x14ac:dyDescent="0.3"/>
    <row r="232" s="19" customFormat="1" ht="13.8" x14ac:dyDescent="0.3"/>
    <row r="233" s="19" customFormat="1" ht="13.8" x14ac:dyDescent="0.3"/>
    <row r="234" s="19" customFormat="1" ht="13.8" x14ac:dyDescent="0.3"/>
    <row r="235" s="19" customFormat="1" ht="13.8" x14ac:dyDescent="0.3"/>
    <row r="236" s="19" customFormat="1" ht="13.8" x14ac:dyDescent="0.3"/>
    <row r="237" s="19" customFormat="1" ht="13.8" x14ac:dyDescent="0.3"/>
    <row r="238" s="19" customFormat="1" ht="13.8" x14ac:dyDescent="0.3"/>
    <row r="239" s="19" customFormat="1" ht="13.8" x14ac:dyDescent="0.3"/>
    <row r="240" s="19" customFormat="1" ht="13.8" x14ac:dyDescent="0.3"/>
    <row r="241" s="19" customFormat="1" ht="13.8" x14ac:dyDescent="0.3"/>
    <row r="242" s="19" customFormat="1" ht="13.8" x14ac:dyDescent="0.3"/>
    <row r="243" s="19" customFormat="1" ht="13.8" x14ac:dyDescent="0.3"/>
    <row r="244" s="19" customFormat="1" ht="13.8" x14ac:dyDescent="0.3"/>
    <row r="245" s="19" customFormat="1" ht="13.8" x14ac:dyDescent="0.3"/>
    <row r="246" s="19" customFormat="1" ht="13.8" x14ac:dyDescent="0.3"/>
    <row r="247" s="19" customFormat="1" ht="13.8" x14ac:dyDescent="0.3"/>
    <row r="248" s="19" customFormat="1" ht="13.8" x14ac:dyDescent="0.3"/>
    <row r="249" s="19" customFormat="1" ht="13.8" x14ac:dyDescent="0.3"/>
    <row r="250" s="19" customFormat="1" ht="13.8" x14ac:dyDescent="0.3"/>
    <row r="251" s="19" customFormat="1" ht="13.8" x14ac:dyDescent="0.3"/>
    <row r="252" s="19" customFormat="1" ht="13.8" x14ac:dyDescent="0.3"/>
    <row r="253" s="19" customFormat="1" ht="13.8" x14ac:dyDescent="0.3"/>
    <row r="254" s="19" customFormat="1" ht="13.8" x14ac:dyDescent="0.3"/>
    <row r="255" s="19" customFormat="1" ht="13.8" x14ac:dyDescent="0.3"/>
    <row r="256" s="19" customFormat="1" ht="13.8" x14ac:dyDescent="0.3"/>
    <row r="257" s="19" customFormat="1" ht="13.8" x14ac:dyDescent="0.3"/>
    <row r="258" s="19" customFormat="1" ht="13.8" x14ac:dyDescent="0.3"/>
    <row r="259" s="19" customFormat="1" ht="13.8" x14ac:dyDescent="0.3"/>
    <row r="260" s="19" customFormat="1" ht="13.8" x14ac:dyDescent="0.3"/>
    <row r="261" s="19" customFormat="1" ht="13.8" x14ac:dyDescent="0.3"/>
    <row r="262" s="19" customFormat="1" ht="13.8" x14ac:dyDescent="0.3"/>
    <row r="263" s="19" customFormat="1" ht="13.8" x14ac:dyDescent="0.3"/>
    <row r="264" s="19" customFormat="1" ht="13.8" x14ac:dyDescent="0.3"/>
    <row r="265" s="19" customFormat="1" ht="13.8" x14ac:dyDescent="0.3"/>
    <row r="266" s="19" customFormat="1" ht="13.8" x14ac:dyDescent="0.3"/>
    <row r="267" s="19" customFormat="1" ht="13.8" x14ac:dyDescent="0.3"/>
    <row r="268" s="19" customFormat="1" ht="13.8" x14ac:dyDescent="0.3"/>
    <row r="269" s="19" customFormat="1" ht="13.8" x14ac:dyDescent="0.3"/>
    <row r="270" s="19" customFormat="1" ht="13.8" x14ac:dyDescent="0.3"/>
    <row r="271" s="19" customFormat="1" ht="13.8" x14ac:dyDescent="0.3"/>
    <row r="272" s="19" customFormat="1" ht="13.8" x14ac:dyDescent="0.3"/>
    <row r="273" s="19" customFormat="1" ht="13.8" x14ac:dyDescent="0.3"/>
    <row r="274" s="19" customFormat="1" ht="13.8" x14ac:dyDescent="0.3"/>
    <row r="275" s="19" customFormat="1" ht="13.8" x14ac:dyDescent="0.3"/>
    <row r="276" s="19" customFormat="1" ht="13.8" x14ac:dyDescent="0.3"/>
    <row r="277" s="19" customFormat="1" ht="13.8" x14ac:dyDescent="0.3"/>
    <row r="278" s="19" customFormat="1" ht="13.8" x14ac:dyDescent="0.3"/>
    <row r="279" s="19" customFormat="1" ht="13.8" x14ac:dyDescent="0.3"/>
    <row r="280" s="19" customFormat="1" ht="13.8" x14ac:dyDescent="0.3"/>
    <row r="281" s="19" customFormat="1" ht="13.8" x14ac:dyDescent="0.3"/>
    <row r="282" s="19" customFormat="1" ht="13.8" x14ac:dyDescent="0.3"/>
    <row r="283" s="19" customFormat="1" ht="13.8" x14ac:dyDescent="0.3"/>
    <row r="284" s="19" customFormat="1" ht="13.8" x14ac:dyDescent="0.3"/>
    <row r="285" s="19" customFormat="1" ht="13.8" x14ac:dyDescent="0.3"/>
    <row r="286" s="19" customFormat="1" ht="13.8" x14ac:dyDescent="0.3"/>
    <row r="287" s="19" customFormat="1" ht="13.8" x14ac:dyDescent="0.3"/>
    <row r="288" s="19" customFormat="1" ht="13.8" x14ac:dyDescent="0.3"/>
    <row r="289" s="19" customFormat="1" ht="13.8" x14ac:dyDescent="0.3"/>
    <row r="290" s="19" customFormat="1" ht="13.8" x14ac:dyDescent="0.3"/>
    <row r="291" s="19" customFormat="1" ht="13.8" x14ac:dyDescent="0.3"/>
    <row r="292" s="19" customFormat="1" ht="13.8" x14ac:dyDescent="0.3"/>
    <row r="293" s="19" customFormat="1" ht="13.8" x14ac:dyDescent="0.3"/>
    <row r="294" s="19" customFormat="1" ht="13.8" x14ac:dyDescent="0.3"/>
    <row r="295" s="19" customFormat="1" ht="13.8" x14ac:dyDescent="0.3"/>
    <row r="296" s="19" customFormat="1" ht="13.8" x14ac:dyDescent="0.3"/>
    <row r="297" s="19" customFormat="1" ht="13.8" x14ac:dyDescent="0.3"/>
    <row r="298" s="19" customFormat="1" ht="13.8" x14ac:dyDescent="0.3"/>
    <row r="299" s="19" customFormat="1" ht="13.8" x14ac:dyDescent="0.3"/>
    <row r="300" s="19" customFormat="1" ht="13.8" x14ac:dyDescent="0.3"/>
    <row r="301" s="19" customFormat="1" ht="13.8" x14ac:dyDescent="0.3"/>
    <row r="302" s="19" customFormat="1" ht="13.8" x14ac:dyDescent="0.3"/>
    <row r="303" s="19" customFormat="1" ht="13.8" x14ac:dyDescent="0.3"/>
    <row r="304" s="19" customFormat="1" ht="13.8" x14ac:dyDescent="0.3"/>
    <row r="305" s="19" customFormat="1" ht="13.8" x14ac:dyDescent="0.3"/>
    <row r="306" s="19" customFormat="1" ht="13.8" x14ac:dyDescent="0.3"/>
    <row r="307" s="19" customFormat="1" ht="13.8" x14ac:dyDescent="0.3"/>
    <row r="308" s="19" customFormat="1" ht="13.8" x14ac:dyDescent="0.3"/>
    <row r="309" s="19" customFormat="1" ht="13.8" x14ac:dyDescent="0.3"/>
    <row r="310" s="19" customFormat="1" ht="13.8" x14ac:dyDescent="0.3"/>
    <row r="311" s="19" customFormat="1" ht="13.8" x14ac:dyDescent="0.3"/>
    <row r="312" s="19" customFormat="1" ht="13.8" x14ac:dyDescent="0.3"/>
    <row r="313" s="19" customFormat="1" ht="13.8" x14ac:dyDescent="0.3"/>
    <row r="314" s="19" customFormat="1" ht="13.8" x14ac:dyDescent="0.3"/>
    <row r="315" s="19" customFormat="1" ht="13.8" x14ac:dyDescent="0.3"/>
    <row r="316" s="19" customFormat="1" ht="13.8" x14ac:dyDescent="0.3"/>
    <row r="317" s="19" customFormat="1" ht="13.8" x14ac:dyDescent="0.3"/>
    <row r="318" s="19" customFormat="1" ht="13.8" x14ac:dyDescent="0.3"/>
    <row r="319" s="19" customFormat="1" ht="13.8" x14ac:dyDescent="0.3"/>
    <row r="320" s="19" customFormat="1" ht="13.8" x14ac:dyDescent="0.3"/>
    <row r="321" s="19" customFormat="1" ht="13.8" x14ac:dyDescent="0.3"/>
    <row r="322" s="19" customFormat="1" ht="13.8" x14ac:dyDescent="0.3"/>
    <row r="323" s="19" customFormat="1" ht="13.8" x14ac:dyDescent="0.3"/>
    <row r="324" s="19" customFormat="1" ht="13.8" x14ac:dyDescent="0.3"/>
    <row r="325" s="19" customFormat="1" ht="13.8" x14ac:dyDescent="0.3"/>
    <row r="326" s="19" customFormat="1" ht="13.8" x14ac:dyDescent="0.3"/>
    <row r="327" s="19" customFormat="1" ht="13.8" x14ac:dyDescent="0.3"/>
    <row r="328" s="19" customFormat="1" ht="13.8" x14ac:dyDescent="0.3"/>
    <row r="329" s="19" customFormat="1" ht="13.8" x14ac:dyDescent="0.3"/>
    <row r="330" s="19" customFormat="1" ht="13.8" x14ac:dyDescent="0.3"/>
    <row r="331" s="19" customFormat="1" ht="13.8" x14ac:dyDescent="0.3"/>
    <row r="332" s="19" customFormat="1" ht="13.8" x14ac:dyDescent="0.3"/>
    <row r="333" s="19" customFormat="1" ht="13.8" x14ac:dyDescent="0.3"/>
    <row r="334" s="19" customFormat="1" ht="13.8" x14ac:dyDescent="0.3"/>
    <row r="335" s="19" customFormat="1" ht="13.8" x14ac:dyDescent="0.3"/>
    <row r="336" s="19" customFormat="1" ht="13.8" x14ac:dyDescent="0.3"/>
    <row r="337" s="19" customFormat="1" ht="13.8" x14ac:dyDescent="0.3"/>
    <row r="338" s="19" customFormat="1" ht="13.8" x14ac:dyDescent="0.3"/>
    <row r="339" s="19" customFormat="1" ht="13.8" x14ac:dyDescent="0.3"/>
    <row r="340" s="19" customFormat="1" ht="13.8" x14ac:dyDescent="0.3"/>
    <row r="341" s="19" customFormat="1" ht="13.8" x14ac:dyDescent="0.3"/>
    <row r="342" s="19" customFormat="1" ht="13.8" x14ac:dyDescent="0.3"/>
    <row r="343" s="19" customFormat="1" ht="13.8" x14ac:dyDescent="0.3"/>
    <row r="344" s="19" customFormat="1" ht="13.8" x14ac:dyDescent="0.3"/>
    <row r="345" s="19" customFormat="1" ht="13.8" x14ac:dyDescent="0.3"/>
    <row r="346" s="19" customFormat="1" ht="13.8" x14ac:dyDescent="0.3"/>
    <row r="347" s="19" customFormat="1" ht="13.8" x14ac:dyDescent="0.3"/>
    <row r="348" s="19" customFormat="1" ht="13.8" x14ac:dyDescent="0.3"/>
    <row r="349" s="19" customFormat="1" ht="13.8" x14ac:dyDescent="0.3"/>
    <row r="350" s="19" customFormat="1" ht="13.8" x14ac:dyDescent="0.3"/>
    <row r="351" s="19" customFormat="1" ht="13.8" x14ac:dyDescent="0.3"/>
    <row r="352" s="19" customFormat="1" ht="13.8" x14ac:dyDescent="0.3"/>
    <row r="353" s="19" customFormat="1" ht="13.8" x14ac:dyDescent="0.3"/>
  </sheetData>
  <sortState xmlns:xlrd2="http://schemas.microsoft.com/office/spreadsheetml/2017/richdata2" ref="A5:K152">
    <sortCondition ref="A5:A152"/>
  </sortState>
  <pageMargins left="0.35" right="0.2" top="0.35" bottom="0.3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9C524-1DF9-473A-A0AB-E21A37AF9FFF}">
  <sheetPr>
    <pageSetUpPr fitToPage="1"/>
  </sheetPr>
  <dimension ref="A1:I54"/>
  <sheetViews>
    <sheetView workbookViewId="0">
      <pane ySplit="4" topLeftCell="A5" activePane="bottomLeft" state="frozen"/>
      <selection pane="bottomLeft" activeCell="A4" sqref="A4"/>
    </sheetView>
  </sheetViews>
  <sheetFormatPr defaultRowHeight="14.4" x14ac:dyDescent="0.3"/>
  <cols>
    <col min="1" max="1" width="25.5546875" customWidth="1"/>
    <col min="2" max="2" width="6.33203125" bestFit="1" customWidth="1"/>
    <col min="3" max="3" width="31.109375" bestFit="1" customWidth="1"/>
    <col min="4" max="4" width="6.5546875" bestFit="1" customWidth="1"/>
    <col min="5" max="5" width="8.44140625" bestFit="1" customWidth="1"/>
    <col min="6" max="6" width="10.33203125" bestFit="1" customWidth="1"/>
    <col min="7" max="7" width="12.88671875" style="1" bestFit="1" customWidth="1"/>
    <col min="8" max="8" width="12.88671875" bestFit="1" customWidth="1"/>
    <col min="9" max="9" width="12.88671875" style="1" bestFit="1" customWidth="1"/>
  </cols>
  <sheetData>
    <row r="1" spans="1:9" ht="18" x14ac:dyDescent="0.35">
      <c r="A1" s="31" t="s">
        <v>228</v>
      </c>
      <c r="B1" s="2"/>
    </row>
    <row r="2" spans="1:9" x14ac:dyDescent="0.3">
      <c r="A2" s="3" t="s">
        <v>229</v>
      </c>
      <c r="B2" s="1"/>
    </row>
    <row r="3" spans="1:9" ht="4.5" customHeight="1" x14ac:dyDescent="0.3">
      <c r="A3" s="1"/>
      <c r="B3" s="1"/>
    </row>
    <row r="4" spans="1:9" s="5" customFormat="1" ht="56.25" customHeight="1" x14ac:dyDescent="0.3">
      <c r="A4" s="21" t="s">
        <v>205</v>
      </c>
      <c r="B4" s="21" t="s">
        <v>230</v>
      </c>
      <c r="C4" s="21" t="s">
        <v>231</v>
      </c>
      <c r="D4" s="21" t="s">
        <v>232</v>
      </c>
      <c r="E4" s="21" t="s">
        <v>206</v>
      </c>
      <c r="F4" s="21" t="s">
        <v>247</v>
      </c>
      <c r="G4" s="21" t="s">
        <v>233</v>
      </c>
      <c r="H4" s="21" t="s">
        <v>249</v>
      </c>
      <c r="I4" s="21" t="s">
        <v>248</v>
      </c>
    </row>
    <row r="5" spans="1:9" ht="15" customHeight="1" x14ac:dyDescent="0.3">
      <c r="A5" s="8" t="s">
        <v>151</v>
      </c>
      <c r="B5" s="9">
        <v>4001</v>
      </c>
      <c r="C5" s="8" t="s">
        <v>152</v>
      </c>
      <c r="D5" s="10" t="s">
        <v>234</v>
      </c>
      <c r="E5" s="22">
        <v>43941</v>
      </c>
      <c r="F5" s="10" t="s">
        <v>212</v>
      </c>
      <c r="G5" s="7">
        <v>163948.71</v>
      </c>
      <c r="H5" s="7">
        <f>G5</f>
        <v>163948.71</v>
      </c>
      <c r="I5" s="7">
        <f t="shared" ref="I5:I44" si="0">G5-H5</f>
        <v>0</v>
      </c>
    </row>
    <row r="6" spans="1:9" ht="15" customHeight="1" x14ac:dyDescent="0.3">
      <c r="A6" s="8" t="s">
        <v>153</v>
      </c>
      <c r="B6" s="9">
        <v>12002</v>
      </c>
      <c r="C6" s="8" t="s">
        <v>154</v>
      </c>
      <c r="D6" s="10" t="s">
        <v>234</v>
      </c>
      <c r="E6" s="22"/>
      <c r="F6" s="11"/>
      <c r="G6" s="7">
        <v>33687.089999999997</v>
      </c>
      <c r="H6" s="7">
        <v>0</v>
      </c>
      <c r="I6" s="7">
        <f t="shared" si="0"/>
        <v>33687.089999999997</v>
      </c>
    </row>
    <row r="7" spans="1:9" ht="15" customHeight="1" x14ac:dyDescent="0.3">
      <c r="A7" s="8" t="s">
        <v>155</v>
      </c>
      <c r="B7" s="9">
        <v>12002</v>
      </c>
      <c r="C7" s="8" t="s">
        <v>156</v>
      </c>
      <c r="D7" s="10" t="s">
        <v>234</v>
      </c>
      <c r="E7" s="22">
        <v>43790</v>
      </c>
      <c r="F7" s="10" t="s">
        <v>221</v>
      </c>
      <c r="G7" s="7">
        <v>348688.18</v>
      </c>
      <c r="H7" s="7">
        <f>G7</f>
        <v>348688.18</v>
      </c>
      <c r="I7" s="7">
        <f t="shared" si="0"/>
        <v>0</v>
      </c>
    </row>
    <row r="8" spans="1:9" ht="15" customHeight="1" x14ac:dyDescent="0.3">
      <c r="A8" s="8" t="s">
        <v>158</v>
      </c>
      <c r="B8" s="9">
        <v>5006</v>
      </c>
      <c r="C8" s="8" t="s">
        <v>159</v>
      </c>
      <c r="D8" s="10" t="s">
        <v>234</v>
      </c>
      <c r="E8" s="22"/>
      <c r="F8" s="11"/>
      <c r="G8" s="7">
        <v>61341.31</v>
      </c>
      <c r="H8" s="7">
        <v>0</v>
      </c>
      <c r="I8" s="7">
        <f t="shared" si="0"/>
        <v>61341.31</v>
      </c>
    </row>
    <row r="9" spans="1:9" ht="15" customHeight="1" x14ac:dyDescent="0.3">
      <c r="A9" s="8" t="s">
        <v>158</v>
      </c>
      <c r="B9" s="9">
        <v>5006</v>
      </c>
      <c r="C9" s="8" t="s">
        <v>160</v>
      </c>
      <c r="D9" s="10" t="s">
        <v>234</v>
      </c>
      <c r="E9" s="22"/>
      <c r="F9" s="11"/>
      <c r="G9" s="7">
        <v>339096.44</v>
      </c>
      <c r="H9" s="7">
        <v>0</v>
      </c>
      <c r="I9" s="7">
        <f t="shared" si="0"/>
        <v>339096.44</v>
      </c>
    </row>
    <row r="10" spans="1:9" ht="15" customHeight="1" x14ac:dyDescent="0.3">
      <c r="A10" s="8" t="s">
        <v>161</v>
      </c>
      <c r="B10" s="9">
        <v>5006</v>
      </c>
      <c r="C10" s="8" t="s">
        <v>162</v>
      </c>
      <c r="D10" s="10" t="s">
        <v>234</v>
      </c>
      <c r="E10" s="22">
        <v>43820</v>
      </c>
      <c r="F10" s="10" t="s">
        <v>221</v>
      </c>
      <c r="G10" s="7">
        <v>163331.78</v>
      </c>
      <c r="H10" s="7">
        <f>G10</f>
        <v>163331.78</v>
      </c>
      <c r="I10" s="7">
        <f t="shared" si="0"/>
        <v>0</v>
      </c>
    </row>
    <row r="11" spans="1:9" ht="15" customHeight="1" x14ac:dyDescent="0.3">
      <c r="A11" s="8" t="s">
        <v>207</v>
      </c>
      <c r="B11" s="9">
        <v>5006</v>
      </c>
      <c r="C11" s="8" t="s">
        <v>208</v>
      </c>
      <c r="D11" s="10" t="s">
        <v>234</v>
      </c>
      <c r="E11" s="22">
        <v>44201</v>
      </c>
      <c r="F11" s="10" t="s">
        <v>176</v>
      </c>
      <c r="G11" s="7">
        <v>101275.73</v>
      </c>
      <c r="H11" s="7">
        <f>G11</f>
        <v>101275.73</v>
      </c>
      <c r="I11" s="7">
        <f t="shared" si="0"/>
        <v>0</v>
      </c>
    </row>
    <row r="12" spans="1:9" ht="15" customHeight="1" x14ac:dyDescent="0.3">
      <c r="A12" s="8" t="s">
        <v>163</v>
      </c>
      <c r="B12" s="9">
        <v>19004</v>
      </c>
      <c r="C12" s="8" t="s">
        <v>164</v>
      </c>
      <c r="D12" s="10" t="s">
        <v>234</v>
      </c>
      <c r="E12" s="22">
        <v>44182</v>
      </c>
      <c r="F12" s="10" t="s">
        <v>212</v>
      </c>
      <c r="G12" s="7">
        <v>95408.9</v>
      </c>
      <c r="H12" s="7">
        <f>G12</f>
        <v>95408.9</v>
      </c>
      <c r="I12" s="7">
        <f t="shared" si="0"/>
        <v>0</v>
      </c>
    </row>
    <row r="13" spans="1:9" ht="15" customHeight="1" x14ac:dyDescent="0.3">
      <c r="A13" s="8" t="s">
        <v>209</v>
      </c>
      <c r="B13" s="9">
        <v>19004</v>
      </c>
      <c r="C13" s="8" t="s">
        <v>210</v>
      </c>
      <c r="D13" s="10" t="s">
        <v>234</v>
      </c>
      <c r="E13" s="22">
        <v>44281</v>
      </c>
      <c r="F13" s="10" t="s">
        <v>176</v>
      </c>
      <c r="G13" s="7">
        <v>498112.83</v>
      </c>
      <c r="H13" s="7">
        <f>G13</f>
        <v>498112.83</v>
      </c>
      <c r="I13" s="7">
        <f t="shared" si="0"/>
        <v>0</v>
      </c>
    </row>
    <row r="14" spans="1:9" ht="15" customHeight="1" x14ac:dyDescent="0.3">
      <c r="A14" s="8" t="s">
        <v>209</v>
      </c>
      <c r="B14" s="9">
        <v>19004</v>
      </c>
      <c r="C14" s="8" t="s">
        <v>208</v>
      </c>
      <c r="D14" s="10" t="s">
        <v>234</v>
      </c>
      <c r="E14" s="22">
        <v>44201</v>
      </c>
      <c r="F14" s="10" t="s">
        <v>176</v>
      </c>
      <c r="G14" s="7">
        <v>110482.61</v>
      </c>
      <c r="H14" s="7">
        <f>G14</f>
        <v>110482.61</v>
      </c>
      <c r="I14" s="7">
        <f t="shared" si="0"/>
        <v>0</v>
      </c>
    </row>
    <row r="15" spans="1:9" ht="15" customHeight="1" x14ac:dyDescent="0.3">
      <c r="A15" s="8" t="s">
        <v>165</v>
      </c>
      <c r="B15" s="9">
        <v>5003</v>
      </c>
      <c r="C15" s="8" t="s">
        <v>166</v>
      </c>
      <c r="D15" s="10" t="s">
        <v>234</v>
      </c>
      <c r="E15" s="22"/>
      <c r="F15" s="11"/>
      <c r="G15" s="7">
        <v>87893.119999999995</v>
      </c>
      <c r="H15" s="7">
        <v>0</v>
      </c>
      <c r="I15" s="7">
        <f t="shared" si="0"/>
        <v>87893.119999999995</v>
      </c>
    </row>
    <row r="16" spans="1:9" ht="15" customHeight="1" x14ac:dyDescent="0.3">
      <c r="A16" s="8" t="s">
        <v>165</v>
      </c>
      <c r="B16" s="9">
        <v>5003</v>
      </c>
      <c r="C16" s="8" t="s">
        <v>167</v>
      </c>
      <c r="D16" s="10" t="s">
        <v>234</v>
      </c>
      <c r="E16" s="22"/>
      <c r="F16" s="11"/>
      <c r="G16" s="7">
        <v>20447.11</v>
      </c>
      <c r="H16" s="7">
        <v>0</v>
      </c>
      <c r="I16" s="7">
        <f t="shared" si="0"/>
        <v>20447.11</v>
      </c>
    </row>
    <row r="17" spans="1:9" ht="15" customHeight="1" x14ac:dyDescent="0.3">
      <c r="A17" s="8" t="s">
        <v>211</v>
      </c>
      <c r="B17" s="9">
        <v>28002</v>
      </c>
      <c r="C17" s="8" t="s">
        <v>208</v>
      </c>
      <c r="D17" s="10" t="s">
        <v>234</v>
      </c>
      <c r="E17" s="22">
        <v>44201</v>
      </c>
      <c r="F17" s="10" t="s">
        <v>176</v>
      </c>
      <c r="G17" s="7">
        <v>46034.42</v>
      </c>
      <c r="H17" s="7">
        <f>G17</f>
        <v>46034.42</v>
      </c>
      <c r="I17" s="7">
        <f t="shared" si="0"/>
        <v>0</v>
      </c>
    </row>
    <row r="18" spans="1:9" ht="15" customHeight="1" x14ac:dyDescent="0.3">
      <c r="A18" s="8" t="s">
        <v>168</v>
      </c>
      <c r="B18" s="9">
        <v>6006</v>
      </c>
      <c r="C18" s="8" t="s">
        <v>169</v>
      </c>
      <c r="D18" s="10" t="s">
        <v>234</v>
      </c>
      <c r="E18" s="22"/>
      <c r="F18" s="11"/>
      <c r="G18" s="7">
        <v>174688.49</v>
      </c>
      <c r="H18" s="7">
        <v>0</v>
      </c>
      <c r="I18" s="7">
        <f t="shared" si="0"/>
        <v>174688.49</v>
      </c>
    </row>
    <row r="19" spans="1:9" ht="15" customHeight="1" x14ac:dyDescent="0.3">
      <c r="A19" s="8" t="s">
        <v>170</v>
      </c>
      <c r="B19" s="9">
        <v>34002</v>
      </c>
      <c r="C19" s="8" t="s">
        <v>171</v>
      </c>
      <c r="D19" s="10" t="s">
        <v>234</v>
      </c>
      <c r="E19" s="22">
        <v>44160</v>
      </c>
      <c r="F19" s="10" t="s">
        <v>212</v>
      </c>
      <c r="G19" s="7">
        <v>416470.4</v>
      </c>
      <c r="H19" s="7">
        <f>G19</f>
        <v>416470.4</v>
      </c>
      <c r="I19" s="7">
        <f t="shared" si="0"/>
        <v>0</v>
      </c>
    </row>
    <row r="20" spans="1:9" ht="15" customHeight="1" x14ac:dyDescent="0.3">
      <c r="A20" s="8" t="s">
        <v>235</v>
      </c>
      <c r="B20" s="8">
        <v>34002</v>
      </c>
      <c r="C20" s="8" t="s">
        <v>236</v>
      </c>
      <c r="D20" s="10" t="s">
        <v>234</v>
      </c>
      <c r="E20" s="22">
        <v>45246</v>
      </c>
      <c r="F20" s="23" t="s">
        <v>237</v>
      </c>
      <c r="G20" s="7">
        <v>39818.9</v>
      </c>
      <c r="H20" s="7">
        <f>G20</f>
        <v>39818.9</v>
      </c>
      <c r="I20" s="7">
        <f t="shared" si="0"/>
        <v>0</v>
      </c>
    </row>
    <row r="21" spans="1:9" ht="15" customHeight="1" x14ac:dyDescent="0.3">
      <c r="A21" s="8" t="s">
        <v>172</v>
      </c>
      <c r="B21" s="9">
        <v>7002</v>
      </c>
      <c r="C21" s="8" t="s">
        <v>173</v>
      </c>
      <c r="D21" s="10" t="s">
        <v>234</v>
      </c>
      <c r="E21" s="22"/>
      <c r="F21" s="11"/>
      <c r="G21" s="7">
        <v>61418.2</v>
      </c>
      <c r="H21" s="7">
        <v>0</v>
      </c>
      <c r="I21" s="7">
        <f t="shared" si="0"/>
        <v>61418.2</v>
      </c>
    </row>
    <row r="22" spans="1:9" ht="15" customHeight="1" x14ac:dyDescent="0.3">
      <c r="A22" s="8" t="s">
        <v>174</v>
      </c>
      <c r="B22" s="9">
        <v>7002</v>
      </c>
      <c r="C22" s="8" t="s">
        <v>175</v>
      </c>
      <c r="D22" s="10" t="s">
        <v>234</v>
      </c>
      <c r="E22" s="22">
        <v>43384</v>
      </c>
      <c r="F22" s="10" t="s">
        <v>238</v>
      </c>
      <c r="G22" s="7">
        <v>33009.94</v>
      </c>
      <c r="H22" s="7">
        <f>G22*0.8</f>
        <v>26407.952000000005</v>
      </c>
      <c r="I22" s="7">
        <f t="shared" si="0"/>
        <v>6601.9879999999976</v>
      </c>
    </row>
    <row r="23" spans="1:9" ht="15" customHeight="1" x14ac:dyDescent="0.3">
      <c r="A23" s="8" t="s">
        <v>177</v>
      </c>
      <c r="B23" s="9">
        <v>44002</v>
      </c>
      <c r="C23" s="8" t="s">
        <v>178</v>
      </c>
      <c r="D23" s="10" t="s">
        <v>234</v>
      </c>
      <c r="E23" s="22"/>
      <c r="F23" s="11"/>
      <c r="G23" s="7">
        <v>141932.04999999999</v>
      </c>
      <c r="H23" s="7">
        <v>0</v>
      </c>
      <c r="I23" s="7">
        <f t="shared" si="0"/>
        <v>141932.04999999999</v>
      </c>
    </row>
    <row r="24" spans="1:9" ht="15" customHeight="1" x14ac:dyDescent="0.3">
      <c r="A24" s="8" t="s">
        <v>179</v>
      </c>
      <c r="B24" s="9">
        <v>25004</v>
      </c>
      <c r="C24" s="8" t="s">
        <v>180</v>
      </c>
      <c r="D24" s="10" t="s">
        <v>234</v>
      </c>
      <c r="E24" s="22">
        <v>43825</v>
      </c>
      <c r="F24" s="10" t="s">
        <v>221</v>
      </c>
      <c r="G24" s="7">
        <v>41728.370000000003</v>
      </c>
      <c r="H24" s="7">
        <f>G24</f>
        <v>41728.370000000003</v>
      </c>
      <c r="I24" s="7">
        <f t="shared" si="0"/>
        <v>0</v>
      </c>
    </row>
    <row r="25" spans="1:9" ht="15" customHeight="1" x14ac:dyDescent="0.3">
      <c r="A25" s="8" t="s">
        <v>181</v>
      </c>
      <c r="B25" s="9">
        <v>29004</v>
      </c>
      <c r="C25" s="8" t="s">
        <v>182</v>
      </c>
      <c r="D25" s="10" t="s">
        <v>234</v>
      </c>
      <c r="E25" s="22"/>
      <c r="F25" s="11"/>
      <c r="G25" s="7">
        <v>42696.77</v>
      </c>
      <c r="H25" s="7">
        <v>0</v>
      </c>
      <c r="I25" s="7">
        <f t="shared" si="0"/>
        <v>42696.77</v>
      </c>
    </row>
    <row r="26" spans="1:9" ht="15" customHeight="1" x14ac:dyDescent="0.3">
      <c r="A26" s="8" t="s">
        <v>239</v>
      </c>
      <c r="B26" s="9">
        <v>29004</v>
      </c>
      <c r="C26" s="8" t="s">
        <v>240</v>
      </c>
      <c r="D26" s="10" t="s">
        <v>234</v>
      </c>
      <c r="E26" s="22">
        <v>45200</v>
      </c>
      <c r="F26" s="23" t="s">
        <v>237</v>
      </c>
      <c r="G26" s="7">
        <v>75299.929999999993</v>
      </c>
      <c r="H26" s="7">
        <f>G26</f>
        <v>75299.929999999993</v>
      </c>
      <c r="I26" s="7">
        <f t="shared" si="0"/>
        <v>0</v>
      </c>
    </row>
    <row r="27" spans="1:9" ht="15" customHeight="1" x14ac:dyDescent="0.3">
      <c r="A27" s="8" t="s">
        <v>183</v>
      </c>
      <c r="B27" s="9">
        <v>62006</v>
      </c>
      <c r="C27" s="8" t="s">
        <v>184</v>
      </c>
      <c r="D27" s="10" t="s">
        <v>234</v>
      </c>
      <c r="E27" s="22"/>
      <c r="F27" s="11"/>
      <c r="G27" s="7">
        <v>155879.88</v>
      </c>
      <c r="H27" s="7">
        <v>0</v>
      </c>
      <c r="I27" s="7">
        <f t="shared" si="0"/>
        <v>155879.88</v>
      </c>
    </row>
    <row r="28" spans="1:9" ht="15" customHeight="1" x14ac:dyDescent="0.3">
      <c r="A28" s="8" t="s">
        <v>185</v>
      </c>
      <c r="B28" s="9">
        <v>9002</v>
      </c>
      <c r="C28" s="8" t="s">
        <v>186</v>
      </c>
      <c r="D28" s="10" t="s">
        <v>234</v>
      </c>
      <c r="E28" s="22">
        <v>44075</v>
      </c>
      <c r="F28" s="10" t="s">
        <v>212</v>
      </c>
      <c r="G28" s="7">
        <v>171572.06</v>
      </c>
      <c r="H28" s="7">
        <f>G28</f>
        <v>171572.06</v>
      </c>
      <c r="I28" s="7">
        <f t="shared" si="0"/>
        <v>0</v>
      </c>
    </row>
    <row r="29" spans="1:9" ht="15" customHeight="1" x14ac:dyDescent="0.3">
      <c r="A29" s="8" t="s">
        <v>241</v>
      </c>
      <c r="B29" s="12">
        <v>23003</v>
      </c>
      <c r="C29" s="8" t="s">
        <v>242</v>
      </c>
      <c r="D29" s="10" t="s">
        <v>243</v>
      </c>
      <c r="E29" s="22"/>
      <c r="F29" s="11"/>
      <c r="G29" s="7">
        <v>47869.51</v>
      </c>
      <c r="H29" s="7">
        <v>0</v>
      </c>
      <c r="I29" s="7">
        <f t="shared" si="0"/>
        <v>47869.51</v>
      </c>
    </row>
    <row r="30" spans="1:9" ht="15" customHeight="1" x14ac:dyDescent="0.3">
      <c r="A30" s="8" t="s">
        <v>213</v>
      </c>
      <c r="B30" s="9">
        <v>54006</v>
      </c>
      <c r="C30" s="8" t="s">
        <v>214</v>
      </c>
      <c r="D30" s="10" t="s">
        <v>234</v>
      </c>
      <c r="E30" s="22">
        <v>44315</v>
      </c>
      <c r="F30" s="10" t="s">
        <v>176</v>
      </c>
      <c r="G30" s="7">
        <v>253818.9</v>
      </c>
      <c r="H30" s="7">
        <f>G30</f>
        <v>253818.9</v>
      </c>
      <c r="I30" s="7">
        <f t="shared" si="0"/>
        <v>0</v>
      </c>
    </row>
    <row r="31" spans="1:9" ht="15" customHeight="1" x14ac:dyDescent="0.3">
      <c r="A31" s="8" t="s">
        <v>222</v>
      </c>
      <c r="B31" s="9">
        <v>54006</v>
      </c>
      <c r="C31" s="8" t="s">
        <v>223</v>
      </c>
      <c r="D31" s="10" t="s">
        <v>234</v>
      </c>
      <c r="E31" s="22">
        <v>44564</v>
      </c>
      <c r="F31" s="10" t="s">
        <v>157</v>
      </c>
      <c r="G31" s="7">
        <v>270068.90000000002</v>
      </c>
      <c r="H31" s="7">
        <f>G31</f>
        <v>270068.90000000002</v>
      </c>
      <c r="I31" s="7">
        <f t="shared" si="0"/>
        <v>0</v>
      </c>
    </row>
    <row r="32" spans="1:9" ht="15" customHeight="1" x14ac:dyDescent="0.3">
      <c r="A32" s="8" t="s">
        <v>187</v>
      </c>
      <c r="B32" s="9">
        <v>33005</v>
      </c>
      <c r="C32" s="8" t="s">
        <v>188</v>
      </c>
      <c r="D32" s="10" t="s">
        <v>234</v>
      </c>
      <c r="E32" s="22"/>
      <c r="F32" s="11"/>
      <c r="G32" s="7">
        <v>125563</v>
      </c>
      <c r="H32" s="7">
        <v>0</v>
      </c>
      <c r="I32" s="7">
        <f t="shared" si="0"/>
        <v>125563</v>
      </c>
    </row>
    <row r="33" spans="1:9" ht="15" customHeight="1" x14ac:dyDescent="0.3">
      <c r="A33" s="8" t="s">
        <v>189</v>
      </c>
      <c r="B33" s="9">
        <v>33005</v>
      </c>
      <c r="C33" s="8" t="s">
        <v>152</v>
      </c>
      <c r="D33" s="10" t="s">
        <v>234</v>
      </c>
      <c r="E33" s="22">
        <v>43941</v>
      </c>
      <c r="F33" s="10" t="s">
        <v>212</v>
      </c>
      <c r="G33" s="7">
        <v>119808.68</v>
      </c>
      <c r="H33" s="7">
        <f>G33</f>
        <v>119808.68</v>
      </c>
      <c r="I33" s="7">
        <f t="shared" si="0"/>
        <v>0</v>
      </c>
    </row>
    <row r="34" spans="1:9" ht="15" customHeight="1" x14ac:dyDescent="0.3">
      <c r="A34" s="8" t="s">
        <v>190</v>
      </c>
      <c r="B34" s="9">
        <v>11004</v>
      </c>
      <c r="C34" s="8" t="s">
        <v>188</v>
      </c>
      <c r="D34" s="10" t="s">
        <v>234</v>
      </c>
      <c r="E34" s="22"/>
      <c r="F34" s="11"/>
      <c r="G34" s="7">
        <v>6125.03</v>
      </c>
      <c r="H34" s="7">
        <v>0</v>
      </c>
      <c r="I34" s="7">
        <f t="shared" si="0"/>
        <v>6125.03</v>
      </c>
    </row>
    <row r="35" spans="1:9" ht="15" customHeight="1" x14ac:dyDescent="0.3">
      <c r="A35" s="8" t="s">
        <v>191</v>
      </c>
      <c r="B35" s="9">
        <v>11004</v>
      </c>
      <c r="C35" s="8" t="s">
        <v>152</v>
      </c>
      <c r="D35" s="10" t="s">
        <v>234</v>
      </c>
      <c r="E35" s="22">
        <v>43941</v>
      </c>
      <c r="F35" s="10" t="s">
        <v>212</v>
      </c>
      <c r="G35" s="7">
        <v>75668.63</v>
      </c>
      <c r="H35" s="7">
        <f>G35</f>
        <v>75668.63</v>
      </c>
      <c r="I35" s="7">
        <f t="shared" si="0"/>
        <v>0</v>
      </c>
    </row>
    <row r="36" spans="1:9" ht="15" customHeight="1" x14ac:dyDescent="0.3">
      <c r="A36" s="8" t="s">
        <v>192</v>
      </c>
      <c r="B36" s="9">
        <v>14004</v>
      </c>
      <c r="C36" s="8" t="s">
        <v>164</v>
      </c>
      <c r="D36" s="10" t="s">
        <v>234</v>
      </c>
      <c r="E36" s="22">
        <v>44182</v>
      </c>
      <c r="F36" s="10" t="s">
        <v>212</v>
      </c>
      <c r="G36" s="7">
        <v>64878.05</v>
      </c>
      <c r="H36" s="7">
        <f>G36</f>
        <v>64878.05</v>
      </c>
      <c r="I36" s="7">
        <f t="shared" si="0"/>
        <v>0</v>
      </c>
    </row>
    <row r="37" spans="1:9" ht="15" customHeight="1" x14ac:dyDescent="0.3">
      <c r="A37" s="8" t="s">
        <v>193</v>
      </c>
      <c r="B37" s="9">
        <v>14005</v>
      </c>
      <c r="C37" s="8" t="s">
        <v>180</v>
      </c>
      <c r="D37" s="10" t="s">
        <v>234</v>
      </c>
      <c r="E37" s="22">
        <v>43825</v>
      </c>
      <c r="F37" s="10" t="s">
        <v>221</v>
      </c>
      <c r="G37" s="7">
        <v>288305.09000000003</v>
      </c>
      <c r="H37" s="7">
        <f>G37</f>
        <v>288305.09000000003</v>
      </c>
      <c r="I37" s="7">
        <f t="shared" si="0"/>
        <v>0</v>
      </c>
    </row>
    <row r="38" spans="1:9" ht="15" customHeight="1" x14ac:dyDescent="0.3">
      <c r="A38" s="8" t="s">
        <v>194</v>
      </c>
      <c r="B38" s="9">
        <v>14005</v>
      </c>
      <c r="C38" s="8" t="s">
        <v>164</v>
      </c>
      <c r="D38" s="10" t="s">
        <v>234</v>
      </c>
      <c r="E38" s="24">
        <v>44182</v>
      </c>
      <c r="F38" s="10" t="s">
        <v>212</v>
      </c>
      <c r="G38" s="7">
        <v>175552.39</v>
      </c>
      <c r="H38" s="7">
        <f>G38</f>
        <v>175552.39</v>
      </c>
      <c r="I38" s="7">
        <f t="shared" si="0"/>
        <v>0</v>
      </c>
    </row>
    <row r="39" spans="1:9" ht="15" customHeight="1" x14ac:dyDescent="0.3">
      <c r="A39" s="8" t="s">
        <v>224</v>
      </c>
      <c r="B39" s="12">
        <v>14005</v>
      </c>
      <c r="C39" s="8" t="s">
        <v>223</v>
      </c>
      <c r="D39" s="10" t="s">
        <v>234</v>
      </c>
      <c r="E39" s="24">
        <v>44564</v>
      </c>
      <c r="F39" s="10" t="s">
        <v>157</v>
      </c>
      <c r="G39" s="7">
        <v>228519.86</v>
      </c>
      <c r="H39" s="7">
        <f>G39</f>
        <v>228519.86</v>
      </c>
      <c r="I39" s="7">
        <f t="shared" si="0"/>
        <v>0</v>
      </c>
    </row>
    <row r="40" spans="1:9" s="3" customFormat="1" ht="15" customHeight="1" x14ac:dyDescent="0.3">
      <c r="A40" s="8" t="s">
        <v>195</v>
      </c>
      <c r="B40" s="9">
        <v>36002</v>
      </c>
      <c r="C40" s="8" t="s">
        <v>215</v>
      </c>
      <c r="D40" s="10" t="s">
        <v>234</v>
      </c>
      <c r="E40" s="22"/>
      <c r="F40" s="11"/>
      <c r="G40" s="7">
        <v>90343.33</v>
      </c>
      <c r="H40" s="7">
        <v>0</v>
      </c>
      <c r="I40" s="7">
        <f t="shared" si="0"/>
        <v>90343.33</v>
      </c>
    </row>
    <row r="41" spans="1:9" s="3" customFormat="1" ht="15" customHeight="1" x14ac:dyDescent="0.3">
      <c r="A41" s="8" t="s">
        <v>195</v>
      </c>
      <c r="B41" s="9">
        <v>36002</v>
      </c>
      <c r="C41" s="8" t="s">
        <v>173</v>
      </c>
      <c r="D41" s="10" t="s">
        <v>234</v>
      </c>
      <c r="E41" s="22"/>
      <c r="F41" s="11"/>
      <c r="G41" s="7">
        <v>66331.66</v>
      </c>
      <c r="H41" s="7">
        <v>0</v>
      </c>
      <c r="I41" s="7">
        <f t="shared" si="0"/>
        <v>66331.66</v>
      </c>
    </row>
    <row r="42" spans="1:9" s="3" customFormat="1" ht="15" customHeight="1" x14ac:dyDescent="0.3">
      <c r="A42" s="8" t="s">
        <v>196</v>
      </c>
      <c r="B42" s="9">
        <v>1003</v>
      </c>
      <c r="C42" s="8" t="s">
        <v>173</v>
      </c>
      <c r="D42" s="10" t="s">
        <v>234</v>
      </c>
      <c r="E42" s="22"/>
      <c r="F42" s="11"/>
      <c r="G42" s="7">
        <v>135120.06</v>
      </c>
      <c r="H42" s="7">
        <v>0</v>
      </c>
      <c r="I42" s="7">
        <f t="shared" si="0"/>
        <v>135120.06</v>
      </c>
    </row>
    <row r="43" spans="1:9" s="3" customFormat="1" ht="15" customHeight="1" x14ac:dyDescent="0.3">
      <c r="A43" s="8" t="s">
        <v>197</v>
      </c>
      <c r="B43" s="9">
        <v>1003</v>
      </c>
      <c r="C43" s="8" t="s">
        <v>198</v>
      </c>
      <c r="D43" s="10" t="s">
        <v>234</v>
      </c>
      <c r="E43" s="22">
        <v>43384</v>
      </c>
      <c r="F43" s="10" t="s">
        <v>238</v>
      </c>
      <c r="G43" s="7">
        <v>33282.730000000003</v>
      </c>
      <c r="H43" s="7">
        <f>G43*0.8</f>
        <v>26626.184000000005</v>
      </c>
      <c r="I43" s="7">
        <f t="shared" si="0"/>
        <v>6656.5459999999985</v>
      </c>
    </row>
    <row r="44" spans="1:9" s="3" customFormat="1" ht="15" customHeight="1" x14ac:dyDescent="0.3">
      <c r="A44" s="8" t="s">
        <v>244</v>
      </c>
      <c r="B44" s="12">
        <v>2006</v>
      </c>
      <c r="C44" s="8" t="s">
        <v>240</v>
      </c>
      <c r="D44" s="10" t="s">
        <v>234</v>
      </c>
      <c r="E44" s="22">
        <v>45200</v>
      </c>
      <c r="F44" s="23" t="s">
        <v>237</v>
      </c>
      <c r="G44" s="7">
        <v>8235.93</v>
      </c>
      <c r="H44" s="7">
        <f>G44</f>
        <v>8235.93</v>
      </c>
      <c r="I44" s="7">
        <f t="shared" si="0"/>
        <v>0</v>
      </c>
    </row>
    <row r="45" spans="1:9" s="1" customFormat="1" ht="15" customHeight="1" x14ac:dyDescent="0.3">
      <c r="A45" s="6" t="s">
        <v>199</v>
      </c>
      <c r="E45" s="25"/>
      <c r="G45" s="30">
        <f>SUM(G5:G44)</f>
        <v>5413754.9699999997</v>
      </c>
      <c r="H45" s="30">
        <f>SUM(H5:H44)</f>
        <v>3810063.3859999999</v>
      </c>
      <c r="I45" s="30">
        <f t="shared" ref="I45" si="1">SUM(I5:I44)</f>
        <v>1603691.584</v>
      </c>
    </row>
    <row r="46" spans="1:9" ht="6" customHeight="1" x14ac:dyDescent="0.3">
      <c r="A46" s="6"/>
      <c r="B46" s="1"/>
      <c r="C46" s="1"/>
      <c r="D46" s="1"/>
      <c r="E46" s="26"/>
      <c r="G46" s="20"/>
      <c r="I46" s="20"/>
    </row>
    <row r="47" spans="1:9" s="1" customFormat="1" ht="13.8" x14ac:dyDescent="0.3">
      <c r="A47" s="1" t="s">
        <v>200</v>
      </c>
      <c r="B47" s="4"/>
      <c r="G47" s="27"/>
      <c r="I47" s="27"/>
    </row>
    <row r="48" spans="1:9" s="1" customFormat="1" ht="13.8" x14ac:dyDescent="0.3">
      <c r="A48" s="1" t="s">
        <v>201</v>
      </c>
      <c r="G48" s="27"/>
      <c r="I48" s="27"/>
    </row>
    <row r="49" spans="1:1" s="1" customFormat="1" ht="13.8" x14ac:dyDescent="0.3">
      <c r="A49" s="1" t="s">
        <v>202</v>
      </c>
    </row>
    <row r="50" spans="1:1" s="1" customFormat="1" ht="13.8" x14ac:dyDescent="0.3">
      <c r="A50" s="1" t="s">
        <v>216</v>
      </c>
    </row>
    <row r="51" spans="1:1" s="1" customFormat="1" ht="13.8" x14ac:dyDescent="0.3">
      <c r="A51" s="1" t="s">
        <v>225</v>
      </c>
    </row>
    <row r="52" spans="1:1" s="1" customFormat="1" ht="13.8" x14ac:dyDescent="0.3">
      <c r="A52" s="1" t="s">
        <v>245</v>
      </c>
    </row>
    <row r="53" spans="1:1" s="1" customFormat="1" ht="13.8" x14ac:dyDescent="0.3">
      <c r="A53" s="1" t="s">
        <v>203</v>
      </c>
    </row>
    <row r="54" spans="1:1" s="1" customFormat="1" ht="13.8" x14ac:dyDescent="0.3">
      <c r="A54" s="1" t="s">
        <v>246</v>
      </c>
    </row>
  </sheetData>
  <pageMargins left="0.2" right="0.17" top="0.4" bottom="0.4" header="0.17" footer="0.17"/>
  <pageSetup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Other Revenue Local Effort FY26</vt:lpstr>
      <vt:lpstr>Renewable Facility Tax Revenue</vt:lpstr>
      <vt:lpstr>'Other Revenue Local Effort FY26'!Print_Area</vt:lpstr>
      <vt:lpstr>'Renewable Facility Tax Revenue'!Print_Area</vt:lpstr>
      <vt:lpstr>'Other Revenue Local Effort FY26'!Print_Titles</vt:lpstr>
      <vt:lpstr>'Renewable Facility Tax Revenue'!Print_Titles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cp:lastPrinted>2024-11-01T22:15:10Z</cp:lastPrinted>
  <dcterms:created xsi:type="dcterms:W3CDTF">2021-10-27T16:47:39Z</dcterms:created>
  <dcterms:modified xsi:type="dcterms:W3CDTF">2025-01-27T05:12:15Z</dcterms:modified>
</cp:coreProperties>
</file>