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tate Aid\1. State Aid Calculations\FY2025 State Aid\WEB Documents\"/>
    </mc:Choice>
  </mc:AlternateContent>
  <xr:revisionPtr revIDLastSave="0" documentId="13_ncr:1_{338594C6-7540-41DB-B0A0-3569938A488B}" xr6:coauthVersionLast="47" xr6:coauthVersionMax="47" xr10:uidLastSave="{00000000-0000-0000-0000-000000000000}"/>
  <bookViews>
    <workbookView xWindow="28680" yWindow="-120" windowWidth="29040" windowHeight="15720" xr2:uid="{76215850-7076-4BDF-BEA5-83EECCFD60E9}"/>
  </bookViews>
  <sheets>
    <sheet name="FY25 SE Aid Est" sheetId="1" r:id="rId1"/>
  </sheets>
  <externalReferences>
    <externalReference r:id="rId2"/>
    <externalReference r:id="rId3"/>
    <externalReference r:id="rId4"/>
  </externalReferences>
  <definedNames>
    <definedName name="_51002" localSheetId="0">[1]Districts!#REF!</definedName>
    <definedName name="_51002">[1]Districts!#REF!</definedName>
    <definedName name="_xlnm._FilterDatabase" localSheetId="0" hidden="1">'FY25 SE Aid Est'!$A$4:$H$153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cc_Enrollment" localSheetId="0">#REF!</definedName>
    <definedName name="Acc_Enrollment">#REF!</definedName>
    <definedName name="ACT_COMPOSITE" localSheetId="0">#REF!</definedName>
    <definedName name="ACT_COMPOSITE">#REF!</definedName>
    <definedName name="ACT_NUMBER_TESTED" localSheetId="0">#REF!</definedName>
    <definedName name="ACT_NUMBER_TESTED">#REF!</definedName>
    <definedName name="All_Other" localSheetId="0">#REF!</definedName>
    <definedName name="All_Other">#REF!</definedName>
    <definedName name="ATTENDANCE_RATES" localSheetId="0">#REF!</definedName>
    <definedName name="ATTENDANCE_RATES">#REF!</definedName>
    <definedName name="Average_Daily_Attendance" localSheetId="0">#REF!</definedName>
    <definedName name="Average_Daily_Attendance">#REF!</definedName>
    <definedName name="Average_Daily_Membership" localSheetId="0">#REF!</definedName>
    <definedName name="Average_Daily_Membership">#REF!</definedName>
    <definedName name="Average_District_Salary" localSheetId="0">#REF!</definedName>
    <definedName name="Average_District_Salary">#REF!</definedName>
    <definedName name="Average_Local_Exper" localSheetId="0">#REF!</definedName>
    <definedName name="Average_Local_Exper">#REF!</definedName>
    <definedName name="AVERAGE_SCHOOL_SALARY" localSheetId="0">#REF!</definedName>
    <definedName name="AVERAGE_SCHOOL_SALARY">#REF!</definedName>
    <definedName name="Average_Total_Exper" localSheetId="0">#REF!</definedName>
    <definedName name="Average_Total_Exper">#REF!</definedName>
    <definedName name="Counselor_FTE" localSheetId="0">#REF!</definedName>
    <definedName name="Counselor_FTE">#REF!</definedName>
    <definedName name="Counselor_Ratio" localSheetId="0">#REF!</definedName>
    <definedName name="Counselor_Ratio">#REF!</definedName>
    <definedName name="County_Gen_Fund_Revenue" localSheetId="0">#REF!</definedName>
    <definedName name="County_Gen_Fund_Revenue">#REF!</definedName>
    <definedName name="County_Spec_Fund_Revenue" localSheetId="0">#REF!</definedName>
    <definedName name="County_Spec_Fund_Revenue">#REF!</definedName>
    <definedName name="_xlnm.Criteria" localSheetId="0">#REF!</definedName>
    <definedName name="_xlnm.Criteria">#REF!</definedName>
    <definedName name="Cur_Select_01" localSheetId="0">#REF!</definedName>
    <definedName name="Cur_Select_01">#REF!</definedName>
    <definedName name="Cur_Select_02" localSheetId="0">#REF!</definedName>
    <definedName name="Cur_Select_02">#REF!</definedName>
    <definedName name="_xlnm.Database" localSheetId="0">#REF!</definedName>
    <definedName name="_xlnm.Database">#REF!</definedName>
    <definedName name="Database2">#REF!</definedName>
    <definedName name="District" localSheetId="0">#REF!</definedName>
    <definedName name="District">#REF!</definedName>
    <definedName name="District_Attendance_Rate" localSheetId="0">#REF!</definedName>
    <definedName name="District_Attendance_Rate">#REF!</definedName>
    <definedName name="District_Code" localSheetId="0">#REF!</definedName>
    <definedName name="District_Code">#REF!</definedName>
    <definedName name="District_Name" localSheetId="0">#REF!</definedName>
    <definedName name="District_Name">#REF!</definedName>
    <definedName name="DROPOUTS" localSheetId="0">#REF!</definedName>
    <definedName name="DROPOUTS">#REF!</definedName>
    <definedName name="Dropouts_Rate_10" localSheetId="0">#REF!</definedName>
    <definedName name="Dropouts_Rate_10">#REF!</definedName>
    <definedName name="Dropouts_Rate_11" localSheetId="0">#REF!</definedName>
    <definedName name="Dropouts_Rate_11">#REF!</definedName>
    <definedName name="Dropouts_Rate_12" localSheetId="0">#REF!</definedName>
    <definedName name="Dropouts_Rate_12">#REF!</definedName>
    <definedName name="Dropouts_Rate_7" localSheetId="0">#REF!</definedName>
    <definedName name="Dropouts_Rate_7">#REF!</definedName>
    <definedName name="Dropouts_Rate_8" localSheetId="0">#REF!</definedName>
    <definedName name="Dropouts_Rate_8">#REF!</definedName>
    <definedName name="Dropouts_Rate_9" localSheetId="0">#REF!</definedName>
    <definedName name="Dropouts_Rate_9">#REF!</definedName>
    <definedName name="DUX" localSheetId="0">#REF!</definedName>
    <definedName name="DUX">#REF!</definedName>
    <definedName name="Employee_Benefits" localSheetId="0">#REF!</definedName>
    <definedName name="Employee_Benefits">#REF!</definedName>
    <definedName name="Employee_Salaries" localSheetId="0">#REF!</definedName>
    <definedName name="Employee_Salaries">#REF!</definedName>
    <definedName name="End_Year_Enrollment" localSheetId="0">#REF!</definedName>
    <definedName name="End_Year_Enrollment">#REF!</definedName>
    <definedName name="Expend_Per_Pupil" localSheetId="0">#REF!</definedName>
    <definedName name="Expend_Per_Pupil">#REF!</definedName>
    <definedName name="FALL_ENROLLMENT" localSheetId="0">#REF!</definedName>
    <definedName name="FALL_ENROLLMENT">#REF!</definedName>
    <definedName name="Federal_Gen_Fund_Revenue" localSheetId="0">#REF!</definedName>
    <definedName name="Federal_Gen_Fund_Revenue">#REF!</definedName>
    <definedName name="Federal_Spec_Fund_Revenue" localSheetId="0">#REF!</definedName>
    <definedName name="Federal_Spec_Fund_Revenue">#REF!</definedName>
    <definedName name="Fill1" localSheetId="0">#REF!</definedName>
    <definedName name="Fill1">#REF!</definedName>
    <definedName name="Fill10" localSheetId="0">#REF!</definedName>
    <definedName name="Fill10">#REF!</definedName>
    <definedName name="Fill11" localSheetId="0">#REF!</definedName>
    <definedName name="Fill11">#REF!</definedName>
    <definedName name="Fill12" localSheetId="0">#REF!</definedName>
    <definedName name="Fill12">#REF!</definedName>
    <definedName name="Fill13" localSheetId="0">#REF!</definedName>
    <definedName name="Fill13">#REF!</definedName>
    <definedName name="Fill14" localSheetId="0">#REF!</definedName>
    <definedName name="Fill14">#REF!</definedName>
    <definedName name="Fill15" localSheetId="0">#REF!</definedName>
    <definedName name="Fill15">#REF!</definedName>
    <definedName name="Fill16" localSheetId="0">#REF!</definedName>
    <definedName name="Fill16">#REF!</definedName>
    <definedName name="Fill17" localSheetId="0">#REF!</definedName>
    <definedName name="Fill17">#REF!</definedName>
    <definedName name="Fill2" localSheetId="0">#REF!</definedName>
    <definedName name="Fill2">#REF!</definedName>
    <definedName name="Fill3" localSheetId="0">#REF!</definedName>
    <definedName name="Fill3">#REF!</definedName>
    <definedName name="Fill4" localSheetId="0">#REF!</definedName>
    <definedName name="Fill4">#REF!</definedName>
    <definedName name="Fill5" localSheetId="0">#REF!</definedName>
    <definedName name="Fill5">#REF!</definedName>
    <definedName name="Fill6" localSheetId="0">#REF!</definedName>
    <definedName name="Fill6">#REF!</definedName>
    <definedName name="Fill7" localSheetId="0">#REF!</definedName>
    <definedName name="Fill7">#REF!</definedName>
    <definedName name="Fill8" localSheetId="0">#REF!</definedName>
    <definedName name="Fill8">#REF!</definedName>
    <definedName name="Fill9" localSheetId="0">#REF!</definedName>
    <definedName name="Fill9">#REF!</definedName>
    <definedName name="Grade_Span" localSheetId="0">#REF!</definedName>
    <definedName name="Grade_Span">#REF!</definedName>
    <definedName name="Hill_City_51_2" localSheetId="0">[1]Districts!#REF!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 localSheetId="0">[2]Districts!#REF!</definedName>
    <definedName name="Jefferson_61_6">[2]Districts!#REF!</definedName>
    <definedName name="jolene" hidden="1">[3]LEVIES97!$A$6:$AA$182</definedName>
    <definedName name="K_Enrollment" localSheetId="0">#REF!</definedName>
    <definedName name="K_Enrollment">#REF!</definedName>
    <definedName name="Less_Than_5_Year_Exp" localSheetId="0">#REF!</definedName>
    <definedName name="Less_Than_5_Year_Exp">#REF!</definedName>
    <definedName name="Librarian_FTE" localSheetId="0">#REF!</definedName>
    <definedName name="Librarian_FTE">#REF!</definedName>
    <definedName name="Librarian_Ratio" localSheetId="0">#REF!</definedName>
    <definedName name="Librarian_Ratio">#REF!</definedName>
    <definedName name="Local_Gen_Fund_Revenue" localSheetId="0">#REF!</definedName>
    <definedName name="Local_Gen_Fund_Revenue">#REF!</definedName>
    <definedName name="Local_Spec_Fund_Revenue" localSheetId="0">#REF!</definedName>
    <definedName name="Local_Spec_Fund_Revenue">#REF!</definedName>
    <definedName name="Lost_Enrollment" localSheetId="0">#REF!</definedName>
    <definedName name="Lost_Enrollment">#REF!</definedName>
    <definedName name="Max_Masters_Salary" localSheetId="0">#REF!</definedName>
    <definedName name="Max_Masters_Salary">#REF!</definedName>
    <definedName name="Minimum_Bach_Salary" localSheetId="0">#REF!</definedName>
    <definedName name="Minimum_Bach_Salary">#REF!</definedName>
    <definedName name="New_Enrollment" localSheetId="0">#REF!</definedName>
    <definedName name="New_Enrollment">#REF!</definedName>
    <definedName name="No_Of_Advanced_Degree" localSheetId="0">#REF!</definedName>
    <definedName name="No_Of_Advanced_Degree">#REF!</definedName>
    <definedName name="Num_Dropouts_10" localSheetId="0">#REF!</definedName>
    <definedName name="Num_Dropouts_10">#REF!</definedName>
    <definedName name="Num_Dropouts_11" localSheetId="0">#REF!</definedName>
    <definedName name="Num_Dropouts_11">#REF!</definedName>
    <definedName name="Num_Dropouts_12" localSheetId="0">#REF!</definedName>
    <definedName name="Num_Dropouts_12">#REF!</definedName>
    <definedName name="Num_Dropouts_7" localSheetId="0">#REF!</definedName>
    <definedName name="Num_Dropouts_7">#REF!</definedName>
    <definedName name="Num_Dropouts_8" localSheetId="0">#REF!</definedName>
    <definedName name="Num_Dropouts_8">#REF!</definedName>
    <definedName name="Num_Dropouts_9" localSheetId="0">#REF!</definedName>
    <definedName name="Num_Dropouts_9">#REF!</definedName>
    <definedName name="NUMBER_GRADUATES" localSheetId="0">#REF!</definedName>
    <definedName name="NUMBER_GRADUATES">#REF!</definedName>
    <definedName name="OTIS_LENNON_NUMBER_TESTED" localSheetId="0">#REF!</definedName>
    <definedName name="OTIS_LENNON_NUMBER_TESTED">#REF!</definedName>
    <definedName name="OTIS_LENNON_PERCENTILE" localSheetId="0">#REF!</definedName>
    <definedName name="OTIS_LENNON_PERCENTILE">#REF!</definedName>
    <definedName name="Overall_Dropout_Rate" localSheetId="0">#REF!</definedName>
    <definedName name="Overall_Dropout_Rate">#REF!</definedName>
    <definedName name="PartVSec1" localSheetId="0">#REF!</definedName>
    <definedName name="PartVSec1">#REF!</definedName>
    <definedName name="PartVSec2" localSheetId="0">#REF!</definedName>
    <definedName name="PartVSec2">#REF!</definedName>
    <definedName name="Perc_Less_Than_5_Year_Exp" localSheetId="0">#REF!</definedName>
    <definedName name="Perc_Less_Than_5_Year_Exp">#REF!</definedName>
    <definedName name="Percent_Of_Advanced_Degree" localSheetId="0">#REF!</definedName>
    <definedName name="Percent_Of_Advanced_Degree">#REF!</definedName>
    <definedName name="Principal_FTE" localSheetId="0">#REF!</definedName>
    <definedName name="Principal_FTE">#REF!</definedName>
    <definedName name="Principal_Ratio" localSheetId="0">#REF!</definedName>
    <definedName name="Principal_Ratio">#REF!</definedName>
    <definedName name="_xlnm.Print_Area" localSheetId="0">'FY25 SE Aid Est'!$A$1:$L$153</definedName>
    <definedName name="_xlnm.Print_Titles" localSheetId="0">'FY25 SE Aid Est'!$1:$4</definedName>
    <definedName name="QRY___Dist_by_Disability__3_21_" localSheetId="0">#REF!</definedName>
    <definedName name="QRY___Dist_by_Disability__3_21_">#REF!</definedName>
    <definedName name="Qry_District_by_Disability" localSheetId="0">#REF!</definedName>
    <definedName name="Qry_District_by_Disability">#REF!</definedName>
    <definedName name="QRY1_12ADMFinal_Out" localSheetId="0">#REF!</definedName>
    <definedName name="QRY1_12ADMFinal_Out">#REF!</definedName>
    <definedName name="QryADM1_12Add" localSheetId="0">#REF!</definedName>
    <definedName name="QryADM1_12Add">#REF!</definedName>
    <definedName name="QryADM1_12Subtract" localSheetId="0">#REF!</definedName>
    <definedName name="QryADM1_12Subtract">#REF!</definedName>
    <definedName name="QryADMKgAdd" localSheetId="0">#REF!</definedName>
    <definedName name="QryADMKgAdd">#REF!</definedName>
    <definedName name="QryADMKgSubtract" localSheetId="0">#REF!</definedName>
    <definedName name="QryADMKgSubtract">#REF!</definedName>
    <definedName name="QryKGADMFinal_out" localSheetId="0">#REF!</definedName>
    <definedName name="QryKGADMFinal_out">#REF!</definedName>
    <definedName name="Retained_Student_Ratio" localSheetId="0">#REF!</definedName>
    <definedName name="Retained_Student_Ratio">#REF!</definedName>
    <definedName name="Retained_Students" localSheetId="0">#REF!</definedName>
    <definedName name="Retained_Students">#REF!</definedName>
    <definedName name="school_area" localSheetId="0">#REF!</definedName>
    <definedName name="school_area">#REF!</definedName>
    <definedName name="School_Attendance_Rate" localSheetId="0">#REF!</definedName>
    <definedName name="School_Attendance_Rate">#REF!</definedName>
    <definedName name="School_Code" localSheetId="0">#REF!</definedName>
    <definedName name="School_Code">#REF!</definedName>
    <definedName name="SCHOOL_NAME" localSheetId="0">#REF!</definedName>
    <definedName name="SCHOOL_NAME">#REF!</definedName>
    <definedName name="School_Phone_Num" localSheetId="0">#REF!</definedName>
    <definedName name="School_Phone_Num">#REF!</definedName>
    <definedName name="School_Principal" localSheetId="0">#REF!</definedName>
    <definedName name="School_Principal">#REF!</definedName>
    <definedName name="School_Principal_Num" localSheetId="0">#REF!</definedName>
    <definedName name="School_Principal_Num">#REF!</definedName>
    <definedName name="School_Type" localSheetId="0">#REF!</definedName>
    <definedName name="School_Type">#REF!</definedName>
    <definedName name="STANFORD_METROPOLITAN_PERCENTILE" localSheetId="0">#REF!</definedName>
    <definedName name="STANFORD_METROPOLITAN_PERCENTILE">#REF!</definedName>
    <definedName name="State_Gen_Fund_Revenue" localSheetId="0">#REF!</definedName>
    <definedName name="State_Gen_Fund_Revenue">#REF!</definedName>
    <definedName name="State_Spec_Fund_Revenue" localSheetId="0">#REF!</definedName>
    <definedName name="State_Spec_Fund_Revenue">#REF!</definedName>
    <definedName name="STUDENT_TO_STAFF_RATIO" localSheetId="0">#REF!</definedName>
    <definedName name="STUDENT_TO_STAFF_RATIO">#REF!</definedName>
    <definedName name="TBL1_12ADM1_Out" localSheetId="0">#REF!</definedName>
    <definedName name="TBL1_12ADM1_Out">#REF!</definedName>
    <definedName name="TblAttndanceCenterSummary" localSheetId="0">#REF!</definedName>
    <definedName name="TblAttndanceCenterSummary">#REF!</definedName>
    <definedName name="TblAttndanceCenterSummary1" localSheetId="0">#REF!</definedName>
    <definedName name="TblAttndanceCenterSummary1">#REF!</definedName>
    <definedName name="Teacher_FTE" localSheetId="0">#REF!</definedName>
    <definedName name="Teacher_FTE">#REF!</definedName>
    <definedName name="Teacher_Ratio" localSheetId="0">#REF!</definedName>
    <definedName name="Teacher_Ratio">#REF!</definedName>
    <definedName name="test">[1]Districts!#REF!</definedName>
    <definedName name="Tot_Number_Of_Teachers" localSheetId="0">#REF!</definedName>
    <definedName name="Tot_Number_Of_Teachers">#REF!</definedName>
    <definedName name="Total_Expenditure" localSheetId="0">#REF!</definedName>
    <definedName name="Total_Expenditure">#REF!</definedName>
    <definedName name="TOTAL_INSTRUCTIONAL_STAFF" localSheetId="0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8" i="1" l="1"/>
  <c r="K60" i="1"/>
  <c r="H151" i="1"/>
  <c r="H148" i="1"/>
  <c r="K117" i="1"/>
  <c r="K72" i="1"/>
  <c r="K32" i="1"/>
  <c r="K59" i="1"/>
  <c r="H20" i="1"/>
  <c r="K22" i="1"/>
  <c r="K52" i="1"/>
  <c r="K84" i="1"/>
  <c r="K9" i="1"/>
  <c r="K133" i="1"/>
  <c r="K97" i="1"/>
  <c r="H45" i="1"/>
  <c r="K130" i="1"/>
  <c r="H40" i="1"/>
  <c r="K103" i="1"/>
  <c r="K51" i="1"/>
  <c r="K47" i="1"/>
  <c r="H95" i="1"/>
  <c r="K139" i="1"/>
  <c r="K56" i="1"/>
  <c r="K79" i="1"/>
  <c r="H79" i="1"/>
  <c r="K31" i="1"/>
  <c r="H105" i="1"/>
  <c r="K138" i="1"/>
  <c r="H39" i="1"/>
  <c r="K119" i="1"/>
  <c r="K14" i="1"/>
  <c r="L79" i="1" l="1"/>
  <c r="K87" i="1"/>
  <c r="H80" i="1"/>
  <c r="K80" i="1"/>
  <c r="L80" i="1" s="1"/>
  <c r="H35" i="1"/>
  <c r="K35" i="1"/>
  <c r="H76" i="1"/>
  <c r="K76" i="1"/>
  <c r="L76" i="1" s="1"/>
  <c r="K115" i="1"/>
  <c r="H115" i="1"/>
  <c r="K5" i="1"/>
  <c r="H5" i="1"/>
  <c r="K66" i="1"/>
  <c r="H66" i="1"/>
  <c r="K61" i="1"/>
  <c r="H61" i="1"/>
  <c r="H83" i="1"/>
  <c r="K83" i="1"/>
  <c r="H81" i="1"/>
  <c r="K81" i="1"/>
  <c r="L81" i="1" s="1"/>
  <c r="H78" i="1"/>
  <c r="K78" i="1"/>
  <c r="L78" i="1" s="1"/>
  <c r="H124" i="1"/>
  <c r="K124" i="1"/>
  <c r="K107" i="1"/>
  <c r="H107" i="1"/>
  <c r="H71" i="1"/>
  <c r="K71" i="1"/>
  <c r="H36" i="1"/>
  <c r="K36" i="1"/>
  <c r="L36" i="1" s="1"/>
  <c r="K23" i="1"/>
  <c r="H23" i="1"/>
  <c r="H21" i="1"/>
  <c r="K21" i="1"/>
  <c r="H112" i="1"/>
  <c r="K112" i="1"/>
  <c r="H91" i="1"/>
  <c r="K91" i="1"/>
  <c r="L91" i="1" s="1"/>
  <c r="K26" i="1"/>
  <c r="H26" i="1"/>
  <c r="K121" i="1"/>
  <c r="H121" i="1"/>
  <c r="H144" i="1"/>
  <c r="K144" i="1"/>
  <c r="L144" i="1" s="1"/>
  <c r="H55" i="1"/>
  <c r="K55" i="1"/>
  <c r="L55" i="1" s="1"/>
  <c r="H150" i="1"/>
  <c r="K150" i="1"/>
  <c r="K24" i="1"/>
  <c r="H24" i="1"/>
  <c r="H77" i="1"/>
  <c r="K77" i="1"/>
  <c r="L77" i="1" s="1"/>
  <c r="H49" i="1"/>
  <c r="K49" i="1"/>
  <c r="L49" i="1" s="1"/>
  <c r="K70" i="1"/>
  <c r="H70" i="1"/>
  <c r="H142" i="1"/>
  <c r="K142" i="1"/>
  <c r="H90" i="1"/>
  <c r="K90" i="1"/>
  <c r="L90" i="1" s="1"/>
  <c r="H147" i="1"/>
  <c r="K147" i="1"/>
  <c r="L147" i="1" s="1"/>
  <c r="K96" i="1"/>
  <c r="H96" i="1"/>
  <c r="H122" i="1"/>
  <c r="K122" i="1"/>
  <c r="H44" i="1"/>
  <c r="K44" i="1"/>
  <c r="L44" i="1" s="1"/>
  <c r="K29" i="1"/>
  <c r="H29" i="1"/>
  <c r="H13" i="1"/>
  <c r="K13" i="1"/>
  <c r="H94" i="1"/>
  <c r="K94" i="1"/>
  <c r="H140" i="1"/>
  <c r="K140" i="1"/>
  <c r="L140" i="1" s="1"/>
  <c r="H143" i="1"/>
  <c r="K143" i="1"/>
  <c r="L143" i="1" s="1"/>
  <c r="K128" i="1"/>
  <c r="H128" i="1"/>
  <c r="H118" i="1"/>
  <c r="K118" i="1"/>
  <c r="L118" i="1" s="1"/>
  <c r="H134" i="1"/>
  <c r="K134" i="1"/>
  <c r="H125" i="1"/>
  <c r="K125" i="1"/>
  <c r="L125" i="1" s="1"/>
  <c r="H82" i="1"/>
  <c r="K82" i="1"/>
  <c r="H53" i="1"/>
  <c r="K53" i="1"/>
  <c r="L53" i="1" s="1"/>
  <c r="H48" i="1"/>
  <c r="K48" i="1"/>
  <c r="H131" i="1"/>
  <c r="K131" i="1"/>
  <c r="H102" i="1"/>
  <c r="K102" i="1"/>
  <c r="H6" i="1"/>
  <c r="K6" i="1"/>
  <c r="L6" i="1" s="1"/>
  <c r="H62" i="1"/>
  <c r="K62" i="1"/>
  <c r="H15" i="1"/>
  <c r="K15" i="1"/>
  <c r="L15" i="1" s="1"/>
  <c r="H145" i="1"/>
  <c r="K145" i="1"/>
  <c r="K46" i="1"/>
  <c r="H46" i="1"/>
  <c r="H74" i="1"/>
  <c r="K74" i="1"/>
  <c r="H126" i="1"/>
  <c r="K126" i="1"/>
  <c r="L126" i="1" s="1"/>
  <c r="H25" i="1"/>
  <c r="K25" i="1"/>
  <c r="H149" i="1"/>
  <c r="K149" i="1"/>
  <c r="L149" i="1" s="1"/>
  <c r="K16" i="1"/>
  <c r="H16" i="1"/>
  <c r="H109" i="1"/>
  <c r="K109" i="1"/>
  <c r="L109" i="1" s="1"/>
  <c r="K148" i="1"/>
  <c r="L148" i="1" s="1"/>
  <c r="H33" i="1"/>
  <c r="K33" i="1"/>
  <c r="H103" i="1"/>
  <c r="L103" i="1" s="1"/>
  <c r="H67" i="1"/>
  <c r="H133" i="1"/>
  <c r="L133" i="1" s="1"/>
  <c r="I153" i="1"/>
  <c r="K136" i="1"/>
  <c r="H136" i="1"/>
  <c r="H51" i="1"/>
  <c r="L51" i="1" s="1"/>
  <c r="H97" i="1"/>
  <c r="L97" i="1" s="1"/>
  <c r="K10" i="1"/>
  <c r="H10" i="1"/>
  <c r="H31" i="1"/>
  <c r="L31" i="1" s="1"/>
  <c r="H56" i="1"/>
  <c r="L56" i="1" s="1"/>
  <c r="H139" i="1"/>
  <c r="L139" i="1" s="1"/>
  <c r="K67" i="1"/>
  <c r="H9" i="1"/>
  <c r="L9" i="1" s="1"/>
  <c r="H84" i="1"/>
  <c r="K12" i="1"/>
  <c r="H12" i="1"/>
  <c r="H32" i="1"/>
  <c r="L32" i="1" s="1"/>
  <c r="H72" i="1"/>
  <c r="L72" i="1" s="1"/>
  <c r="H117" i="1"/>
  <c r="L117" i="1" s="1"/>
  <c r="H137" i="1"/>
  <c r="K137" i="1"/>
  <c r="K120" i="1"/>
  <c r="H120" i="1"/>
  <c r="K11" i="1"/>
  <c r="L84" i="1"/>
  <c r="H47" i="1"/>
  <c r="L47" i="1" s="1"/>
  <c r="F153" i="1"/>
  <c r="H52" i="1"/>
  <c r="L52" i="1" s="1"/>
  <c r="H60" i="1"/>
  <c r="L60" i="1" s="1"/>
  <c r="K58" i="1"/>
  <c r="H58" i="1"/>
  <c r="H93" i="1"/>
  <c r="K93" i="1"/>
  <c r="E153" i="1"/>
  <c r="K20" i="1"/>
  <c r="L20" i="1" s="1"/>
  <c r="H11" i="1"/>
  <c r="K39" i="1"/>
  <c r="L39" i="1" s="1"/>
  <c r="K105" i="1"/>
  <c r="L105" i="1" s="1"/>
  <c r="K95" i="1"/>
  <c r="L95" i="1" s="1"/>
  <c r="K40" i="1"/>
  <c r="L40" i="1" s="1"/>
  <c r="K45" i="1"/>
  <c r="L45" i="1" s="1"/>
  <c r="K151" i="1"/>
  <c r="L151" i="1" s="1"/>
  <c r="C153" i="1"/>
  <c r="K69" i="1"/>
  <c r="H69" i="1"/>
  <c r="H64" i="1"/>
  <c r="K64" i="1"/>
  <c r="L64" i="1" s="1"/>
  <c r="H138" i="1"/>
  <c r="L138" i="1" s="1"/>
  <c r="H22" i="1"/>
  <c r="L22" i="1" s="1"/>
  <c r="H119" i="1"/>
  <c r="L119" i="1" s="1"/>
  <c r="K50" i="1"/>
  <c r="H50" i="1"/>
  <c r="H59" i="1"/>
  <c r="L59" i="1" s="1"/>
  <c r="H14" i="1"/>
  <c r="L14" i="1" s="1"/>
  <c r="H130" i="1"/>
  <c r="L130" i="1" s="1"/>
  <c r="H87" i="1"/>
  <c r="L87" i="1" s="1"/>
  <c r="K108" i="1"/>
  <c r="L108" i="1" s="1"/>
  <c r="L11" i="1" l="1"/>
  <c r="L93" i="1"/>
  <c r="L50" i="1"/>
  <c r="L62" i="1"/>
  <c r="L48" i="1"/>
  <c r="L134" i="1"/>
  <c r="L35" i="1"/>
  <c r="L26" i="1"/>
  <c r="L112" i="1"/>
  <c r="L71" i="1"/>
  <c r="L96" i="1"/>
  <c r="L70" i="1"/>
  <c r="L67" i="1"/>
  <c r="L33" i="1"/>
  <c r="L94" i="1"/>
  <c r="L122" i="1"/>
  <c r="L142" i="1"/>
  <c r="L21" i="1"/>
  <c r="L23" i="1"/>
  <c r="L137" i="1"/>
  <c r="L25" i="1"/>
  <c r="L145" i="1"/>
  <c r="L102" i="1"/>
  <c r="L82" i="1"/>
  <c r="H99" i="1"/>
  <c r="K99" i="1"/>
  <c r="K38" i="1"/>
  <c r="H38" i="1"/>
  <c r="K18" i="1"/>
  <c r="H18" i="1"/>
  <c r="K98" i="1"/>
  <c r="H98" i="1"/>
  <c r="H19" i="1"/>
  <c r="K19" i="1"/>
  <c r="K7" i="1"/>
  <c r="H7" i="1"/>
  <c r="K152" i="1"/>
  <c r="H152" i="1"/>
  <c r="K111" i="1"/>
  <c r="H111" i="1"/>
  <c r="K127" i="1"/>
  <c r="H127" i="1"/>
  <c r="L46" i="1"/>
  <c r="K135" i="1"/>
  <c r="H135" i="1"/>
  <c r="L69" i="1"/>
  <c r="L136" i="1"/>
  <c r="L58" i="1"/>
  <c r="K73" i="1"/>
  <c r="H73" i="1"/>
  <c r="H113" i="1"/>
  <c r="D153" i="1"/>
  <c r="K113" i="1"/>
  <c r="K75" i="1"/>
  <c r="H75" i="1"/>
  <c r="H114" i="1"/>
  <c r="K114" i="1"/>
  <c r="K8" i="1"/>
  <c r="H8" i="1"/>
  <c r="L29" i="1"/>
  <c r="L61" i="1"/>
  <c r="H63" i="1"/>
  <c r="K63" i="1"/>
  <c r="L63" i="1" s="1"/>
  <c r="K57" i="1"/>
  <c r="H57" i="1"/>
  <c r="K65" i="1"/>
  <c r="H65" i="1"/>
  <c r="K106" i="1"/>
  <c r="H106" i="1"/>
  <c r="K123" i="1"/>
  <c r="H123" i="1"/>
  <c r="K28" i="1"/>
  <c r="H28" i="1"/>
  <c r="K27" i="1"/>
  <c r="H27" i="1"/>
  <c r="L66" i="1"/>
  <c r="H104" i="1"/>
  <c r="K104" i="1"/>
  <c r="K110" i="1"/>
  <c r="H110" i="1"/>
  <c r="K41" i="1"/>
  <c r="H41" i="1"/>
  <c r="H85" i="1"/>
  <c r="K85" i="1"/>
  <c r="L85" i="1" s="1"/>
  <c r="K92" i="1"/>
  <c r="H92" i="1"/>
  <c r="K88" i="1"/>
  <c r="H88" i="1"/>
  <c r="H132" i="1"/>
  <c r="K132" i="1"/>
  <c r="K34" i="1"/>
  <c r="H34" i="1"/>
  <c r="L24" i="1"/>
  <c r="L121" i="1"/>
  <c r="L107" i="1"/>
  <c r="L5" i="1"/>
  <c r="K43" i="1"/>
  <c r="H43" i="1"/>
  <c r="K129" i="1"/>
  <c r="H129" i="1"/>
  <c r="K89" i="1"/>
  <c r="H89" i="1"/>
  <c r="K68" i="1"/>
  <c r="H68" i="1"/>
  <c r="K54" i="1"/>
  <c r="H54" i="1"/>
  <c r="L115" i="1"/>
  <c r="H141" i="1"/>
  <c r="K141" i="1"/>
  <c r="K100" i="1"/>
  <c r="H100" i="1"/>
  <c r="H86" i="1"/>
  <c r="K86" i="1"/>
  <c r="H146" i="1"/>
  <c r="K146" i="1"/>
  <c r="K101" i="1"/>
  <c r="H101" i="1"/>
  <c r="L12" i="1"/>
  <c r="K42" i="1"/>
  <c r="H42" i="1"/>
  <c r="H30" i="1"/>
  <c r="K30" i="1"/>
  <c r="K116" i="1"/>
  <c r="H116" i="1"/>
  <c r="K37" i="1"/>
  <c r="H37" i="1"/>
  <c r="H17" i="1"/>
  <c r="K17" i="1"/>
  <c r="L17" i="1" s="1"/>
  <c r="L120" i="1"/>
  <c r="L10" i="1"/>
  <c r="L16" i="1"/>
  <c r="L74" i="1"/>
  <c r="L131" i="1"/>
  <c r="L128" i="1"/>
  <c r="L13" i="1"/>
  <c r="L150" i="1"/>
  <c r="L124" i="1"/>
  <c r="L83" i="1"/>
  <c r="L104" i="1" l="1"/>
  <c r="L30" i="1"/>
  <c r="L132" i="1"/>
  <c r="L27" i="1"/>
  <c r="L65" i="1"/>
  <c r="L19" i="1"/>
  <c r="L141" i="1"/>
  <c r="L99" i="1"/>
  <c r="L73" i="1"/>
  <c r="L57" i="1"/>
  <c r="L127" i="1"/>
  <c r="L28" i="1"/>
  <c r="L111" i="1"/>
  <c r="L92" i="1"/>
  <c r="L18" i="1"/>
  <c r="L116" i="1"/>
  <c r="L146" i="1"/>
  <c r="L129" i="1"/>
  <c r="L34" i="1"/>
  <c r="H153" i="1"/>
  <c r="L7" i="1"/>
  <c r="L38" i="1"/>
  <c r="L42" i="1"/>
  <c r="L88" i="1"/>
  <c r="L100" i="1"/>
  <c r="L123" i="1"/>
  <c r="K153" i="1"/>
  <c r="L113" i="1"/>
  <c r="L135" i="1"/>
  <c r="L8" i="1"/>
  <c r="L68" i="1"/>
  <c r="L110" i="1"/>
  <c r="L98" i="1"/>
  <c r="L75" i="1"/>
  <c r="L37" i="1"/>
  <c r="L89" i="1"/>
  <c r="L152" i="1"/>
  <c r="L101" i="1"/>
  <c r="L106" i="1"/>
  <c r="L86" i="1"/>
  <c r="L54" i="1"/>
  <c r="L43" i="1"/>
  <c r="L41" i="1"/>
  <c r="L114" i="1"/>
  <c r="L153" i="1" l="1"/>
</calcChain>
</file>

<file path=xl/sharedStrings.xml><?xml version="1.0" encoding="utf-8"?>
<sst xmlns="http://schemas.openxmlformats.org/spreadsheetml/2006/main" count="162" uniqueCount="162">
  <si>
    <t>FY2025 Special Education State Aid Estimate</t>
  </si>
  <si>
    <t>as of 11/18/2024</t>
  </si>
  <si>
    <t>District Name</t>
  </si>
  <si>
    <t>Dist No</t>
  </si>
  <si>
    <r>
      <t xml:space="preserve"> LEVEL 1
Fall 2023 SAFE + NonPublic ADM
</t>
    </r>
    <r>
      <rPr>
        <sz val="9"/>
        <rFont val="Calibri"/>
        <family val="2"/>
      </rPr>
      <t>(10.62% of 7,556)</t>
    </r>
  </si>
  <si>
    <t>FY2025
Need</t>
  </si>
  <si>
    <t>1st Half Local Effort
2024 Values
($1.374 levy)</t>
  </si>
  <si>
    <t>2024 Effort Factor, 
1st Half</t>
  </si>
  <si>
    <t>1st Half Aid</t>
  </si>
  <si>
    <r>
      <rPr>
        <b/>
        <sz val="10"/>
        <rFont val="Calibri"/>
        <family val="2"/>
      </rPr>
      <t>PRELIMINARY</t>
    </r>
    <r>
      <rPr>
        <sz val="10"/>
        <rFont val="Calibri"/>
        <family val="2"/>
      </rPr>
      <t xml:space="preserve"> 2nd Half Local Effort
2025 Values
($1.288 levy)</t>
    </r>
  </si>
  <si>
    <t>2nd Half Aid</t>
  </si>
  <si>
    <t>FY2025 
SE State Aid
Estimate</t>
  </si>
  <si>
    <t>Plankinton 01-1</t>
  </si>
  <si>
    <t>White Lake 01-3</t>
  </si>
  <si>
    <t>Huron 02-2</t>
  </si>
  <si>
    <t>Iroquois 02-3</t>
  </si>
  <si>
    <t>Wolsey-Wessington 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</si>
  <si>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</si>
  <si>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</si>
  <si>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</si>
  <si>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</si>
  <si>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</si>
  <si>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</si>
  <si>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</si>
  <si>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</si>
  <si>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</si>
  <si>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</si>
  <si>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</si>
  <si>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</si>
  <si>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</si>
  <si>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</si>
  <si>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</si>
  <si>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</si>
  <si>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</si>
  <si>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</si>
  <si>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</si>
  <si>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</si>
  <si>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</si>
  <si>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</si>
  <si>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</si>
  <si>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</si>
  <si>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</si>
  <si>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</si>
  <si>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</si>
  <si>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</si>
  <si>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</si>
  <si>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</si>
  <si>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</si>
  <si>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</si>
  <si>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</si>
  <si>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</si>
  <si>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</si>
  <si>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</si>
  <si>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</si>
  <si>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</si>
  <si>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</si>
  <si>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</si>
  <si>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</si>
  <si>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</si>
  <si>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</si>
  <si>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</si>
  <si>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</si>
  <si>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22-6</t>
  </si>
  <si>
    <t>Edgemont 23-1</t>
  </si>
  <si>
    <t>Hot Springs 23-2</t>
  </si>
  <si>
    <t>Oelrichs 23-3</t>
  </si>
  <si>
    <t>Faulkton 24-4</t>
  </si>
  <si>
    <t>Big Stone City 25-1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</si>
  <si>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</si>
  <si>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</si>
  <si>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</si>
  <si>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</si>
  <si>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</si>
  <si>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</si>
  <si>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</si>
  <si>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</si>
  <si>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</si>
  <si>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</si>
  <si>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</si>
  <si>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</si>
  <si>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</si>
  <si>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</si>
  <si>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</si>
  <si>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</si>
  <si>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 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</si>
  <si>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</si>
  <si>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</si>
  <si>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</si>
  <si>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</si>
  <si>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</si>
  <si>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</si>
  <si>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</si>
  <si>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</si>
  <si>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</si>
  <si>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Oldham-Ramona-Rutland 39-6</t>
  </si>
  <si>
    <t>Lead 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</si>
  <si>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</si>
  <si>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</si>
  <si>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</si>
  <si>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</si>
  <si>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</si>
  <si>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</si>
  <si>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</si>
  <si>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</si>
  <si>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</si>
  <si>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</si>
  <si>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</si>
  <si>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</si>
  <si>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</si>
  <si>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</si>
  <si>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</si>
  <si>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</si>
  <si>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</si>
  <si>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</si>
  <si>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</si>
  <si>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</si>
  <si>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</si>
  <si>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</si>
  <si>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 Valley 49-6</t>
  </si>
  <si>
    <t>West Central 49-7</t>
  </si>
  <si>
    <t>Flandreau 50-3</t>
  </si>
  <si>
    <t>Colman 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</si>
  <si>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</si>
  <si>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</si>
  <si>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</si>
  <si>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</si>
  <si>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</si>
  <si>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</si>
  <si>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</si>
  <si>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</si>
  <si>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</si>
  <si>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</si>
  <si>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</si>
  <si>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</si>
  <si>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</si>
  <si>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</si>
  <si>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</si>
  <si>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</si>
  <si>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</si>
  <si>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</si>
  <si>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</si>
  <si>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</si>
  <si>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</si>
  <si>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</si>
  <si>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</si>
  <si>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</si>
  <si>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</si>
  <si>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</si>
  <si>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</si>
  <si>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 Hudson 61-1</t>
  </si>
  <si>
    <t>Beresford 61-2</t>
  </si>
  <si>
    <t>Elk Point Jefferson 61-7</t>
  </si>
  <si>
    <t>Dakota Valley 61-8</t>
  </si>
  <si>
    <t>Selby 62-5</t>
  </si>
  <si>
    <t>Mobridge-Pollock 62-6</t>
  </si>
  <si>
    <t>Gayville Volin 63-1</t>
  </si>
  <si>
    <t>Yankton 63-3</t>
  </si>
  <si>
    <t>Dupree 64-2</t>
  </si>
  <si>
    <t>Oglala Lakota County 65-1</t>
  </si>
  <si>
    <t>Todd County 66-1</t>
  </si>
  <si>
    <r>
      <t xml:space="preserve">2025 Effort Factor, 
2nd Half
</t>
    </r>
    <r>
      <rPr>
        <b/>
        <sz val="10"/>
        <rFont val="Calibri"/>
        <family val="2"/>
      </rPr>
      <t>Estimate</t>
    </r>
  </si>
  <si>
    <r>
      <t xml:space="preserve">Excess Fund Balance
</t>
    </r>
    <r>
      <rPr>
        <sz val="9"/>
        <rFont val="Calibri"/>
        <family val="2"/>
      </rPr>
      <t>(Based on FY2024)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</si>
</sst>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3" x14ac:knownFonts="1">
    <font>
      <sz val="10"/>
      <name val="Arial"/>
      <family val="2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sz val="9"/>
      <color rgb="FF002060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color theme="1" tint="0.249977111117893"/>
      <name val="Calibri"/>
      <family val="2"/>
    </font>
    <font>
      <b/>
      <sz val="10"/>
      <color theme="1"/>
      <name val="Calibri"/>
      <family val="2"/>
    </font>
    <font>
      <sz val="10"/>
      <color theme="3" tint="-0.499984740745262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2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0" applyFont="1"/>
    <xf numFmtId="0" fontId="6" fillId="0" borderId="1" xfId="0" applyFont="1" applyBorder="1"/>
    <xf numFmtId="39" fontId="3" fillId="0" borderId="1" xfId="0" applyNumberFormat="1" applyFont="1" applyBorder="1"/>
    <xf numFmtId="5" fontId="3" fillId="0" borderId="1" xfId="0" applyNumberFormat="1" applyFont="1" applyBorder="1"/>
    <xf numFmtId="2" fontId="3" fillId="0" borderId="1" xfId="0" applyNumberFormat="1" applyFont="1" applyBorder="1"/>
    <xf numFmtId="5" fontId="6" fillId="0" borderId="1" xfId="0" applyNumberFormat="1" applyFont="1" applyBorder="1"/>
    <xf numFmtId="0" fontId="6" fillId="0" borderId="1" xfId="1" applyFont="1" applyBorder="1" applyAlignment="1">
      <alignment wrapText="1"/>
    </xf>
    <xf numFmtId="3" fontId="6" fillId="0" borderId="1" xfId="0" applyNumberFormat="1" applyFont="1" applyBorder="1"/>
    <xf numFmtId="0" fontId="6" fillId="0" borderId="0" xfId="0" applyFont="1"/>
    <xf numFmtId="0" fontId="3" fillId="0" borderId="0" xfId="0" applyFont="1" applyAlignment="1">
      <alignment horizontal="centerContinuous"/>
    </xf>
    <xf numFmtId="38" fontId="3" fillId="0" borderId="0" xfId="0" applyNumberFormat="1" applyFont="1"/>
    <xf numFmtId="5" fontId="3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_Sheet1_2002 FINAL STATE SPED RECALC 7-15-2003" xfId="1" xr:uid="{8658A7AD-C1B0-4881-8889-193696B100C7}"/>
  </cellStyles>
  <dxfs count="0"/>
  <tableStyles count="0" defaultTableStyle="TableStyleMedium2" defaultPivotStyle="PivotStyleLight16"/>
  <colors>
    <mruColors>
      <color rgb="FFC7B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230505</xdr:colOff>
      <xdr:row>0</xdr:row>
      <xdr:rowOff>30483</xdr:rowOff>
    </xdr:from>
    <xdr:to>
      <xdr:col>11</xdr:col>
      <xdr:colOff>680085</xdr:colOff>
      <xdr:row>2</xdr:row>
      <xdr:rowOff>57151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D47A22B4-E38B-405C-978F-4E1A7E174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80545" y="30483"/>
          <a:ext cx="1813560" cy="491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D068F-7E7D-41EC-8A4A-EFA0B1010814}">
  <sheetPr>
    <pageSetUpPr fitToPage="1"/>
  </sheetPr>
  <dimension ref="A1:L154"/>
  <sheetViews>
    <sheetView showGridLines="0" tabSelected="1" zoomScaleNormal="100" workbookViewId="0">
      <pane ySplit="4" topLeftCell="A5" activePane="bottomLeft" state="frozen"/>
      <selection pane="bottomLeft" activeCell="A4" sqref="A4"/>
    </sheetView>
  </sheetViews>
  <sheetFormatPr defaultColWidth="7.5703125" defaultRowHeight="12.75" x14ac:dyDescent="0.2"/>
  <cols>
    <col min="1" max="1" width="24.7109375" style="15" customWidth="1"/>
    <col min="2" max="2" width="6" style="15" bestFit="1" customWidth="1"/>
    <col min="3" max="3" width="13.7109375" style="3" bestFit="1" customWidth="1"/>
    <col min="4" max="4" width="12.42578125" style="16" bestFit="1" customWidth="1"/>
    <col min="5" max="5" width="13.42578125" style="17" bestFit="1" customWidth="1"/>
    <col min="6" max="6" width="11.42578125" style="3" bestFit="1" customWidth="1"/>
    <col min="7" max="7" width="7" style="3" bestFit="1" customWidth="1"/>
    <col min="8" max="8" width="11.42578125" style="15" bestFit="1" customWidth="1"/>
    <col min="9" max="9" width="12" style="3" bestFit="1" customWidth="1"/>
    <col min="10" max="10" width="8.42578125" style="3" customWidth="1"/>
    <col min="11" max="12" width="11.42578125" style="3" bestFit="1" customWidth="1"/>
    <col min="13" max="16384" width="7.5703125" style="7"/>
  </cols>
  <sheetData>
    <row r="1" spans="1:12" s="2" customFormat="1" ht="23.25" customHeight="1" x14ac:dyDescent="0.3">
      <c r="A1" s="1" t="s">
        <v>0</v>
      </c>
      <c r="C1" s="3"/>
      <c r="D1" s="4"/>
      <c r="E1" s="4"/>
      <c r="F1" s="5"/>
      <c r="G1" s="5"/>
      <c r="H1" s="5"/>
      <c r="I1" s="4"/>
      <c r="J1" s="3"/>
      <c r="K1" s="3"/>
      <c r="L1" s="3"/>
    </row>
    <row r="2" spans="1:12" s="2" customFormat="1" x14ac:dyDescent="0.2">
      <c r="A2" s="6" t="s">
        <v>1</v>
      </c>
      <c r="C2" s="3"/>
      <c r="D2" s="3"/>
      <c r="E2" s="3"/>
      <c r="I2" s="3"/>
      <c r="J2" s="3"/>
      <c r="K2" s="3"/>
      <c r="L2" s="3"/>
    </row>
    <row r="3" spans="1:12" s="2" customFormat="1" ht="6" customHeight="1" x14ac:dyDescent="0.2">
      <c r="C3" s="3"/>
      <c r="D3" s="3"/>
      <c r="E3" s="3"/>
      <c r="I3" s="3"/>
      <c r="J3" s="3"/>
      <c r="K3" s="3"/>
      <c r="L3" s="3"/>
    </row>
    <row r="4" spans="1:12" ht="63.75" x14ac:dyDescent="0.2">
      <c r="A4" s="19" t="s">
        <v>2</v>
      </c>
      <c r="B4" s="19" t="s">
        <v>3</v>
      </c>
      <c r="C4" s="20" t="s">
        <v>4</v>
      </c>
      <c r="D4" s="21" t="s">
        <v>5</v>
      </c>
      <c r="E4" s="20" t="s">
        <v>161</v>
      </c>
      <c r="F4" s="22" t="s">
        <v>6</v>
      </c>
      <c r="G4" s="20" t="s">
        <v>7</v>
      </c>
      <c r="H4" s="23" t="s">
        <v>8</v>
      </c>
      <c r="I4" s="20" t="s">
        <v>9</v>
      </c>
      <c r="J4" s="20" t="s">
        <v>160</v>
      </c>
      <c r="K4" s="21" t="s">
        <v>10</v>
      </c>
      <c r="L4" s="21" t="s">
        <v>11</v>
      </c>
    </row>
    <row r="5" spans="1:12" s="3" customFormat="1" x14ac:dyDescent="0.2">
      <c r="A5" s="8" t="s">
        <v>25</v>
      </c>
      <c r="B5" s="8">
        <v>6001</v>
      </c>
      <c r="C5" s="9">
        <v>5303.8600000000006</v>
      </c>
      <c r="D5" s="10">
        <v>11482239.606192</v>
      </c>
      <c r="E5" s="10">
        <v>0</v>
      </c>
      <c r="F5" s="10">
        <v>2163385</v>
      </c>
      <c r="G5" s="11">
        <v>1</v>
      </c>
      <c r="H5" s="12">
        <f t="shared" ref="H5:H36" si="0">IF((((0.5*D5-F5)*G5)-(E5*0.5))&lt;0,0,ROUND((((0.5*D5-F5)*G5)-(E5*0.5)),0))</f>
        <v>3577735</v>
      </c>
      <c r="I5" s="10">
        <v>2225583</v>
      </c>
      <c r="J5" s="11">
        <v>1</v>
      </c>
      <c r="K5" s="10">
        <f t="shared" ref="K5:K36" si="1">IF((((0.5*D5-I5)*J5)-(E5*0.5))&lt;0,0,ROUND((((0.5*D5-I5)*J5)-(E5*0.5)),0))</f>
        <v>3515537</v>
      </c>
      <c r="L5" s="10">
        <f t="shared" ref="L5:L36" si="2">K5+H5</f>
        <v>7093272</v>
      </c>
    </row>
    <row r="6" spans="1:12" s="3" customFormat="1" x14ac:dyDescent="0.2">
      <c r="A6" s="13" t="s">
        <v>142</v>
      </c>
      <c r="B6" s="8">
        <v>58003</v>
      </c>
      <c r="C6" s="9">
        <v>257</v>
      </c>
      <c r="D6" s="10">
        <v>328131.93040000001</v>
      </c>
      <c r="E6" s="10">
        <v>1190327.4075000002</v>
      </c>
      <c r="F6" s="10">
        <v>803986</v>
      </c>
      <c r="G6" s="11">
        <v>0.44</v>
      </c>
      <c r="H6" s="12">
        <f t="shared" si="0"/>
        <v>0</v>
      </c>
      <c r="I6" s="10">
        <v>796308</v>
      </c>
      <c r="J6" s="11">
        <v>0.44</v>
      </c>
      <c r="K6" s="10">
        <f t="shared" si="1"/>
        <v>0</v>
      </c>
      <c r="L6" s="10">
        <f t="shared" si="2"/>
        <v>0</v>
      </c>
    </row>
    <row r="7" spans="1:12" s="3" customFormat="1" x14ac:dyDescent="0.2">
      <c r="A7" s="8" t="s">
        <v>149</v>
      </c>
      <c r="B7" s="8">
        <v>61001</v>
      </c>
      <c r="C7" s="9">
        <v>377</v>
      </c>
      <c r="D7" s="10">
        <v>646924.59440000006</v>
      </c>
      <c r="E7" s="10">
        <v>0</v>
      </c>
      <c r="F7" s="10">
        <v>317582</v>
      </c>
      <c r="G7" s="11">
        <v>0.9</v>
      </c>
      <c r="H7" s="12">
        <f t="shared" si="0"/>
        <v>5292</v>
      </c>
      <c r="I7" s="10">
        <v>321328</v>
      </c>
      <c r="J7" s="11">
        <v>0.9</v>
      </c>
      <c r="K7" s="10">
        <f t="shared" si="1"/>
        <v>1921</v>
      </c>
      <c r="L7" s="10">
        <f t="shared" si="2"/>
        <v>7213</v>
      </c>
    </row>
    <row r="8" spans="1:12" s="3" customFormat="1" x14ac:dyDescent="0.2">
      <c r="A8" s="8" t="s">
        <v>34</v>
      </c>
      <c r="B8" s="8">
        <v>11001</v>
      </c>
      <c r="C8" s="9">
        <v>307</v>
      </c>
      <c r="D8" s="10">
        <v>346947.2904</v>
      </c>
      <c r="E8" s="10">
        <v>501703.97249999997</v>
      </c>
      <c r="F8" s="10">
        <v>205223</v>
      </c>
      <c r="G8" s="11">
        <v>1</v>
      </c>
      <c r="H8" s="12">
        <f t="shared" si="0"/>
        <v>0</v>
      </c>
      <c r="I8" s="10">
        <v>209620</v>
      </c>
      <c r="J8" s="11">
        <v>1</v>
      </c>
      <c r="K8" s="10">
        <f t="shared" si="1"/>
        <v>0</v>
      </c>
      <c r="L8" s="10">
        <f t="shared" si="2"/>
        <v>0</v>
      </c>
    </row>
    <row r="9" spans="1:12" s="3" customFormat="1" x14ac:dyDescent="0.2">
      <c r="A9" s="8" t="s">
        <v>89</v>
      </c>
      <c r="B9" s="8">
        <v>38001</v>
      </c>
      <c r="C9" s="9">
        <v>316</v>
      </c>
      <c r="D9" s="10">
        <v>474198.31520000007</v>
      </c>
      <c r="E9" s="10">
        <v>1364967.74</v>
      </c>
      <c r="F9" s="10">
        <v>323106</v>
      </c>
      <c r="G9" s="11">
        <v>1</v>
      </c>
      <c r="H9" s="12">
        <f t="shared" si="0"/>
        <v>0</v>
      </c>
      <c r="I9" s="10">
        <v>332868</v>
      </c>
      <c r="J9" s="11">
        <v>1</v>
      </c>
      <c r="K9" s="10">
        <f t="shared" si="1"/>
        <v>0</v>
      </c>
      <c r="L9" s="10">
        <f t="shared" si="2"/>
        <v>0</v>
      </c>
    </row>
    <row r="10" spans="1:12" s="3" customFormat="1" x14ac:dyDescent="0.2">
      <c r="A10" s="8" t="s">
        <v>58</v>
      </c>
      <c r="B10" s="8">
        <v>21001</v>
      </c>
      <c r="C10" s="9">
        <v>223.95</v>
      </c>
      <c r="D10" s="10">
        <v>366428.05044000002</v>
      </c>
      <c r="E10" s="10">
        <v>0</v>
      </c>
      <c r="F10" s="10">
        <v>148676</v>
      </c>
      <c r="G10" s="11">
        <v>1</v>
      </c>
      <c r="H10" s="12">
        <f t="shared" si="0"/>
        <v>34538</v>
      </c>
      <c r="I10" s="10">
        <v>151245</v>
      </c>
      <c r="J10" s="11">
        <v>1</v>
      </c>
      <c r="K10" s="10">
        <f t="shared" si="1"/>
        <v>31969</v>
      </c>
      <c r="L10" s="10">
        <f t="shared" si="2"/>
        <v>66507</v>
      </c>
    </row>
    <row r="11" spans="1:12" s="3" customFormat="1" x14ac:dyDescent="0.2">
      <c r="A11" s="8" t="s">
        <v>18</v>
      </c>
      <c r="B11" s="8">
        <v>4001</v>
      </c>
      <c r="C11" s="9">
        <v>225</v>
      </c>
      <c r="D11" s="10">
        <v>396273.62</v>
      </c>
      <c r="E11" s="10">
        <v>0</v>
      </c>
      <c r="F11" s="10">
        <v>177126</v>
      </c>
      <c r="G11" s="11">
        <v>1</v>
      </c>
      <c r="H11" s="12">
        <f t="shared" si="0"/>
        <v>21011</v>
      </c>
      <c r="I11" s="10">
        <v>168611</v>
      </c>
      <c r="J11" s="11">
        <v>1</v>
      </c>
      <c r="K11" s="10">
        <f t="shared" si="1"/>
        <v>29526</v>
      </c>
      <c r="L11" s="10">
        <f t="shared" si="2"/>
        <v>50537</v>
      </c>
    </row>
    <row r="12" spans="1:12" s="3" customFormat="1" x14ac:dyDescent="0.2">
      <c r="A12" s="8" t="s">
        <v>113</v>
      </c>
      <c r="B12" s="8">
        <v>49001</v>
      </c>
      <c r="C12" s="9">
        <v>583</v>
      </c>
      <c r="D12" s="10">
        <v>720117.71759999997</v>
      </c>
      <c r="E12" s="10">
        <v>0</v>
      </c>
      <c r="F12" s="10">
        <v>235333</v>
      </c>
      <c r="G12" s="11">
        <v>1</v>
      </c>
      <c r="H12" s="12">
        <f t="shared" si="0"/>
        <v>124726</v>
      </c>
      <c r="I12" s="10">
        <v>234782</v>
      </c>
      <c r="J12" s="11">
        <v>1</v>
      </c>
      <c r="K12" s="10">
        <f t="shared" si="1"/>
        <v>125277</v>
      </c>
      <c r="L12" s="10">
        <f t="shared" si="2"/>
        <v>250003</v>
      </c>
    </row>
    <row r="13" spans="1:12" s="3" customFormat="1" x14ac:dyDescent="0.2">
      <c r="A13" s="8" t="s">
        <v>31</v>
      </c>
      <c r="B13" s="8">
        <v>9001</v>
      </c>
      <c r="C13" s="9">
        <v>1465.3400000000001</v>
      </c>
      <c r="D13" s="10">
        <v>2283447.9800479999</v>
      </c>
      <c r="E13" s="10">
        <v>0</v>
      </c>
      <c r="F13" s="10">
        <v>624049</v>
      </c>
      <c r="G13" s="11">
        <v>1</v>
      </c>
      <c r="H13" s="12">
        <f t="shared" si="0"/>
        <v>517675</v>
      </c>
      <c r="I13" s="10">
        <v>613534</v>
      </c>
      <c r="J13" s="11">
        <v>1</v>
      </c>
      <c r="K13" s="10">
        <f t="shared" si="1"/>
        <v>528190</v>
      </c>
      <c r="L13" s="10">
        <f t="shared" si="2"/>
        <v>1045865</v>
      </c>
    </row>
    <row r="14" spans="1:12" s="3" customFormat="1" x14ac:dyDescent="0.2">
      <c r="A14" s="8" t="s">
        <v>17</v>
      </c>
      <c r="B14" s="8">
        <v>3001</v>
      </c>
      <c r="C14" s="9">
        <v>482</v>
      </c>
      <c r="D14" s="10">
        <v>886342.55040000007</v>
      </c>
      <c r="E14" s="10">
        <v>0</v>
      </c>
      <c r="F14" s="10">
        <v>202048</v>
      </c>
      <c r="G14" s="11">
        <v>1</v>
      </c>
      <c r="H14" s="12">
        <f t="shared" si="0"/>
        <v>241123</v>
      </c>
      <c r="I14" s="10">
        <v>188412</v>
      </c>
      <c r="J14" s="11">
        <v>1</v>
      </c>
      <c r="K14" s="10">
        <f t="shared" si="1"/>
        <v>254759</v>
      </c>
      <c r="L14" s="10">
        <f t="shared" si="2"/>
        <v>495882</v>
      </c>
    </row>
    <row r="15" spans="1:12" s="3" customFormat="1" x14ac:dyDescent="0.2">
      <c r="A15" s="8" t="s">
        <v>150</v>
      </c>
      <c r="B15" s="8">
        <v>61002</v>
      </c>
      <c r="C15" s="9">
        <v>731</v>
      </c>
      <c r="D15" s="10">
        <v>1298026.9032000001</v>
      </c>
      <c r="E15" s="10">
        <v>0</v>
      </c>
      <c r="F15" s="10">
        <v>468203</v>
      </c>
      <c r="G15" s="11">
        <v>1</v>
      </c>
      <c r="H15" s="12">
        <f t="shared" si="0"/>
        <v>180810</v>
      </c>
      <c r="I15" s="10">
        <v>477668</v>
      </c>
      <c r="J15" s="11">
        <v>1</v>
      </c>
      <c r="K15" s="10">
        <f t="shared" si="1"/>
        <v>171345</v>
      </c>
      <c r="L15" s="10">
        <f t="shared" si="2"/>
        <v>352155</v>
      </c>
    </row>
    <row r="16" spans="1:12" s="3" customFormat="1" x14ac:dyDescent="0.2">
      <c r="A16" s="8" t="s">
        <v>67</v>
      </c>
      <c r="B16" s="8">
        <v>25001</v>
      </c>
      <c r="C16" s="9">
        <v>78</v>
      </c>
      <c r="D16" s="10">
        <v>95696.881599999993</v>
      </c>
      <c r="E16" s="10">
        <v>52849.040000000008</v>
      </c>
      <c r="F16" s="10">
        <v>92837</v>
      </c>
      <c r="G16" s="11">
        <v>1</v>
      </c>
      <c r="H16" s="12">
        <f t="shared" si="0"/>
        <v>0</v>
      </c>
      <c r="I16" s="10">
        <v>96716</v>
      </c>
      <c r="J16" s="11">
        <v>1</v>
      </c>
      <c r="K16" s="10">
        <f t="shared" si="1"/>
        <v>0</v>
      </c>
      <c r="L16" s="10">
        <f t="shared" si="2"/>
        <v>0</v>
      </c>
    </row>
    <row r="17" spans="1:12" s="3" customFormat="1" x14ac:dyDescent="0.2">
      <c r="A17" s="8" t="s">
        <v>127</v>
      </c>
      <c r="B17" s="8">
        <v>52001</v>
      </c>
      <c r="C17" s="9">
        <v>194</v>
      </c>
      <c r="D17" s="10">
        <v>173505.7568</v>
      </c>
      <c r="E17" s="10">
        <v>226766.71999999997</v>
      </c>
      <c r="F17" s="10">
        <v>235971</v>
      </c>
      <c r="G17" s="11">
        <v>0.32</v>
      </c>
      <c r="H17" s="12">
        <f t="shared" si="0"/>
        <v>0</v>
      </c>
      <c r="I17" s="10">
        <v>207365</v>
      </c>
      <c r="J17" s="11">
        <v>0.32</v>
      </c>
      <c r="K17" s="10">
        <f t="shared" si="1"/>
        <v>0</v>
      </c>
      <c r="L17" s="10">
        <f t="shared" si="2"/>
        <v>0</v>
      </c>
    </row>
    <row r="18" spans="1:12" s="3" customFormat="1" x14ac:dyDescent="0.2">
      <c r="A18" s="8" t="s">
        <v>19</v>
      </c>
      <c r="B18" s="8">
        <v>4002</v>
      </c>
      <c r="C18" s="9">
        <v>577</v>
      </c>
      <c r="D18" s="10">
        <v>699660.0344</v>
      </c>
      <c r="E18" s="10">
        <v>586479.36499999999</v>
      </c>
      <c r="F18" s="10">
        <v>394474</v>
      </c>
      <c r="G18" s="11">
        <v>1</v>
      </c>
      <c r="H18" s="12">
        <f t="shared" si="0"/>
        <v>0</v>
      </c>
      <c r="I18" s="10">
        <v>393700</v>
      </c>
      <c r="J18" s="11">
        <v>1</v>
      </c>
      <c r="K18" s="10">
        <f t="shared" si="1"/>
        <v>0</v>
      </c>
      <c r="L18" s="10">
        <f t="shared" si="2"/>
        <v>0</v>
      </c>
    </row>
    <row r="19" spans="1:12" s="3" customFormat="1" x14ac:dyDescent="0.2">
      <c r="A19" s="8" t="s">
        <v>60</v>
      </c>
      <c r="B19" s="8">
        <v>22001</v>
      </c>
      <c r="C19" s="9">
        <v>101</v>
      </c>
      <c r="D19" s="10">
        <v>128401.1672</v>
      </c>
      <c r="E19" s="10">
        <v>146972.94</v>
      </c>
      <c r="F19" s="10">
        <v>177751</v>
      </c>
      <c r="G19" s="11">
        <v>0.28000000000000003</v>
      </c>
      <c r="H19" s="12">
        <f t="shared" si="0"/>
        <v>0</v>
      </c>
      <c r="I19" s="10">
        <v>177564</v>
      </c>
      <c r="J19" s="11">
        <v>0.28000000000000003</v>
      </c>
      <c r="K19" s="10">
        <f t="shared" si="1"/>
        <v>0</v>
      </c>
      <c r="L19" s="10">
        <f t="shared" si="2"/>
        <v>0</v>
      </c>
    </row>
    <row r="20" spans="1:12" s="3" customFormat="1" x14ac:dyDescent="0.2">
      <c r="A20" s="8" t="s">
        <v>114</v>
      </c>
      <c r="B20" s="8">
        <v>49002</v>
      </c>
      <c r="C20" s="9">
        <v>5267.93</v>
      </c>
      <c r="D20" s="10">
        <v>8426348.6782959998</v>
      </c>
      <c r="E20" s="10">
        <v>0</v>
      </c>
      <c r="F20" s="10">
        <v>2496395</v>
      </c>
      <c r="G20" s="11">
        <v>1</v>
      </c>
      <c r="H20" s="12">
        <f t="shared" si="0"/>
        <v>1716779</v>
      </c>
      <c r="I20" s="10">
        <v>2604721</v>
      </c>
      <c r="J20" s="11">
        <v>1</v>
      </c>
      <c r="K20" s="10">
        <f t="shared" si="1"/>
        <v>1608453</v>
      </c>
      <c r="L20" s="10">
        <f t="shared" si="2"/>
        <v>3325232</v>
      </c>
    </row>
    <row r="21" spans="1:12" s="3" customFormat="1" x14ac:dyDescent="0.2">
      <c r="A21" s="8" t="s">
        <v>78</v>
      </c>
      <c r="B21" s="8">
        <v>30003</v>
      </c>
      <c r="C21" s="9">
        <v>363</v>
      </c>
      <c r="D21" s="10">
        <v>721931.33360000001</v>
      </c>
      <c r="E21" s="10">
        <v>0</v>
      </c>
      <c r="F21" s="10">
        <v>287766</v>
      </c>
      <c r="G21" s="11">
        <v>1</v>
      </c>
      <c r="H21" s="12">
        <f t="shared" si="0"/>
        <v>73200</v>
      </c>
      <c r="I21" s="10">
        <v>282226</v>
      </c>
      <c r="J21" s="11">
        <v>1</v>
      </c>
      <c r="K21" s="10">
        <f t="shared" si="1"/>
        <v>78740</v>
      </c>
      <c r="L21" s="10">
        <f t="shared" si="2"/>
        <v>151940</v>
      </c>
    </row>
    <row r="22" spans="1:12" s="3" customFormat="1" x14ac:dyDescent="0.2">
      <c r="A22" s="13" t="s">
        <v>107</v>
      </c>
      <c r="B22" s="8">
        <v>45004</v>
      </c>
      <c r="C22" s="9">
        <v>521</v>
      </c>
      <c r="D22" s="10">
        <v>776380.99120000005</v>
      </c>
      <c r="E22" s="10">
        <v>57927.532500000001</v>
      </c>
      <c r="F22" s="10">
        <v>640853</v>
      </c>
      <c r="G22" s="11">
        <v>0.51</v>
      </c>
      <c r="H22" s="12">
        <f t="shared" si="0"/>
        <v>0</v>
      </c>
      <c r="I22" s="10">
        <v>637797</v>
      </c>
      <c r="J22" s="11">
        <v>0.51</v>
      </c>
      <c r="K22" s="10">
        <f t="shared" si="1"/>
        <v>0</v>
      </c>
      <c r="L22" s="10">
        <f t="shared" si="2"/>
        <v>0</v>
      </c>
    </row>
    <row r="23" spans="1:12" s="3" customFormat="1" x14ac:dyDescent="0.2">
      <c r="A23" s="8" t="s">
        <v>21</v>
      </c>
      <c r="B23" s="8">
        <v>5001</v>
      </c>
      <c r="C23" s="9">
        <v>3791.75</v>
      </c>
      <c r="D23" s="10">
        <v>7238624.1705999998</v>
      </c>
      <c r="E23" s="10">
        <v>0</v>
      </c>
      <c r="F23" s="10">
        <v>1632890</v>
      </c>
      <c r="G23" s="11">
        <v>1</v>
      </c>
      <c r="H23" s="12">
        <f t="shared" si="0"/>
        <v>1986422</v>
      </c>
      <c r="I23" s="10">
        <v>1615677</v>
      </c>
      <c r="J23" s="11">
        <v>1</v>
      </c>
      <c r="K23" s="10">
        <f t="shared" si="1"/>
        <v>2003635</v>
      </c>
      <c r="L23" s="10">
        <f t="shared" si="2"/>
        <v>3990057</v>
      </c>
    </row>
    <row r="24" spans="1:12" s="3" customFormat="1" x14ac:dyDescent="0.2">
      <c r="A24" s="8" t="s">
        <v>69</v>
      </c>
      <c r="B24" s="8">
        <v>26002</v>
      </c>
      <c r="C24" s="9">
        <v>228.60999999999999</v>
      </c>
      <c r="D24" s="10">
        <v>219109.45439200001</v>
      </c>
      <c r="E24" s="10">
        <v>175349.55250000002</v>
      </c>
      <c r="F24" s="10">
        <v>160080</v>
      </c>
      <c r="G24" s="11">
        <v>1</v>
      </c>
      <c r="H24" s="12">
        <f t="shared" si="0"/>
        <v>0</v>
      </c>
      <c r="I24" s="10">
        <v>152694</v>
      </c>
      <c r="J24" s="11">
        <v>1</v>
      </c>
      <c r="K24" s="10">
        <f t="shared" si="1"/>
        <v>0</v>
      </c>
      <c r="L24" s="10">
        <f t="shared" si="2"/>
        <v>0</v>
      </c>
    </row>
    <row r="25" spans="1:12" s="3" customFormat="1" x14ac:dyDescent="0.2">
      <c r="A25" s="8" t="s">
        <v>102</v>
      </c>
      <c r="B25" s="8">
        <v>43001</v>
      </c>
      <c r="C25" s="9">
        <v>312.32</v>
      </c>
      <c r="D25" s="10">
        <v>580787.309504</v>
      </c>
      <c r="E25" s="10">
        <v>0</v>
      </c>
      <c r="F25" s="10">
        <v>180650</v>
      </c>
      <c r="G25" s="11">
        <v>1</v>
      </c>
      <c r="H25" s="12">
        <f t="shared" si="0"/>
        <v>109744</v>
      </c>
      <c r="I25" s="10">
        <v>169754</v>
      </c>
      <c r="J25" s="11">
        <v>1</v>
      </c>
      <c r="K25" s="10">
        <f t="shared" si="1"/>
        <v>120640</v>
      </c>
      <c r="L25" s="10">
        <f t="shared" si="2"/>
        <v>230384</v>
      </c>
    </row>
    <row r="26" spans="1:12" s="3" customFormat="1" x14ac:dyDescent="0.2">
      <c r="A26" s="8" t="s">
        <v>97</v>
      </c>
      <c r="B26" s="8">
        <v>41001</v>
      </c>
      <c r="C26" s="9">
        <v>951.91</v>
      </c>
      <c r="D26" s="10">
        <v>1486267.5141520002</v>
      </c>
      <c r="E26" s="10">
        <v>0</v>
      </c>
      <c r="F26" s="10">
        <v>684368</v>
      </c>
      <c r="G26" s="11">
        <v>1</v>
      </c>
      <c r="H26" s="12">
        <f t="shared" si="0"/>
        <v>58766</v>
      </c>
      <c r="I26" s="10">
        <v>700928</v>
      </c>
      <c r="J26" s="11">
        <v>1</v>
      </c>
      <c r="K26" s="10">
        <f t="shared" si="1"/>
        <v>42206</v>
      </c>
      <c r="L26" s="10">
        <f t="shared" si="2"/>
        <v>100972</v>
      </c>
    </row>
    <row r="27" spans="1:12" s="3" customFormat="1" x14ac:dyDescent="0.2">
      <c r="A27" s="8" t="s">
        <v>73</v>
      </c>
      <c r="B27" s="8">
        <v>28001</v>
      </c>
      <c r="C27" s="9">
        <v>350</v>
      </c>
      <c r="D27" s="10">
        <v>613459.52</v>
      </c>
      <c r="E27" s="10">
        <v>77271.224999999977</v>
      </c>
      <c r="F27" s="10">
        <v>207002</v>
      </c>
      <c r="G27" s="11">
        <v>1</v>
      </c>
      <c r="H27" s="12">
        <f t="shared" si="0"/>
        <v>61092</v>
      </c>
      <c r="I27" s="10">
        <v>210289</v>
      </c>
      <c r="J27" s="11">
        <v>1</v>
      </c>
      <c r="K27" s="10">
        <f t="shared" si="1"/>
        <v>57805</v>
      </c>
      <c r="L27" s="10">
        <f t="shared" si="2"/>
        <v>118897</v>
      </c>
    </row>
    <row r="28" spans="1:12" s="3" customFormat="1" x14ac:dyDescent="0.2">
      <c r="A28" s="8" t="s">
        <v>145</v>
      </c>
      <c r="B28" s="8">
        <v>60001</v>
      </c>
      <c r="C28" s="9">
        <v>289</v>
      </c>
      <c r="D28" s="10">
        <v>369085.24080000003</v>
      </c>
      <c r="E28" s="10">
        <v>315613.22250000003</v>
      </c>
      <c r="F28" s="10">
        <v>230107</v>
      </c>
      <c r="G28" s="11">
        <v>1</v>
      </c>
      <c r="H28" s="12">
        <f t="shared" si="0"/>
        <v>0</v>
      </c>
      <c r="I28" s="10">
        <v>226008</v>
      </c>
      <c r="J28" s="11">
        <v>1</v>
      </c>
      <c r="K28" s="10">
        <f t="shared" si="1"/>
        <v>0</v>
      </c>
      <c r="L28" s="10">
        <f t="shared" si="2"/>
        <v>0</v>
      </c>
    </row>
    <row r="29" spans="1:12" s="3" customFormat="1" x14ac:dyDescent="0.2">
      <c r="A29" s="8" t="s">
        <v>29</v>
      </c>
      <c r="B29" s="8">
        <v>7001</v>
      </c>
      <c r="C29" s="9">
        <v>1012.29</v>
      </c>
      <c r="D29" s="10">
        <v>1884739.2760879998</v>
      </c>
      <c r="E29" s="10">
        <v>0</v>
      </c>
      <c r="F29" s="10">
        <v>533730</v>
      </c>
      <c r="G29" s="11">
        <v>0.97</v>
      </c>
      <c r="H29" s="12">
        <f t="shared" si="0"/>
        <v>396380</v>
      </c>
      <c r="I29" s="10">
        <v>555706</v>
      </c>
      <c r="J29" s="11">
        <v>0.97</v>
      </c>
      <c r="K29" s="10">
        <f t="shared" si="1"/>
        <v>375064</v>
      </c>
      <c r="L29" s="10">
        <f t="shared" si="2"/>
        <v>771444</v>
      </c>
    </row>
    <row r="30" spans="1:12" s="3" customFormat="1" x14ac:dyDescent="0.2">
      <c r="A30" s="8" t="s">
        <v>92</v>
      </c>
      <c r="B30" s="8">
        <v>39001</v>
      </c>
      <c r="C30" s="9">
        <v>531</v>
      </c>
      <c r="D30" s="10">
        <v>605240.4632</v>
      </c>
      <c r="E30" s="10">
        <v>994997.38249999995</v>
      </c>
      <c r="F30" s="10">
        <v>345468</v>
      </c>
      <c r="G30" s="11">
        <v>1</v>
      </c>
      <c r="H30" s="12">
        <f t="shared" si="0"/>
        <v>0</v>
      </c>
      <c r="I30" s="10">
        <v>349056</v>
      </c>
      <c r="J30" s="11">
        <v>1</v>
      </c>
      <c r="K30" s="10">
        <f t="shared" si="1"/>
        <v>0</v>
      </c>
      <c r="L30" s="10">
        <f t="shared" si="2"/>
        <v>0</v>
      </c>
    </row>
    <row r="31" spans="1:12" s="3" customFormat="1" x14ac:dyDescent="0.2">
      <c r="A31" s="8" t="s">
        <v>37</v>
      </c>
      <c r="B31" s="8">
        <v>12002</v>
      </c>
      <c r="C31" s="9">
        <v>485</v>
      </c>
      <c r="D31" s="10">
        <v>674866.89199999999</v>
      </c>
      <c r="E31" s="10">
        <v>1194573.29</v>
      </c>
      <c r="F31" s="10">
        <v>650100</v>
      </c>
      <c r="G31" s="11">
        <v>0.4</v>
      </c>
      <c r="H31" s="12">
        <f t="shared" si="0"/>
        <v>0</v>
      </c>
      <c r="I31" s="10">
        <v>664613</v>
      </c>
      <c r="J31" s="11">
        <v>0.4</v>
      </c>
      <c r="K31" s="10">
        <f t="shared" si="1"/>
        <v>0</v>
      </c>
      <c r="L31" s="10">
        <f t="shared" si="2"/>
        <v>0</v>
      </c>
    </row>
    <row r="32" spans="1:12" s="3" customFormat="1" x14ac:dyDescent="0.2">
      <c r="A32" s="8" t="s">
        <v>121</v>
      </c>
      <c r="B32" s="8">
        <v>50005</v>
      </c>
      <c r="C32" s="9">
        <v>324.99</v>
      </c>
      <c r="D32" s="10">
        <v>538911.31552800001</v>
      </c>
      <c r="E32" s="10">
        <v>340533.31000000006</v>
      </c>
      <c r="F32" s="10">
        <v>207979</v>
      </c>
      <c r="G32" s="11">
        <v>1</v>
      </c>
      <c r="H32" s="12">
        <f t="shared" si="0"/>
        <v>0</v>
      </c>
      <c r="I32" s="10">
        <v>219755</v>
      </c>
      <c r="J32" s="11">
        <v>1</v>
      </c>
      <c r="K32" s="10">
        <f t="shared" si="1"/>
        <v>0</v>
      </c>
      <c r="L32" s="10">
        <f t="shared" si="2"/>
        <v>0</v>
      </c>
    </row>
    <row r="33" spans="1:12" s="3" customFormat="1" x14ac:dyDescent="0.2">
      <c r="A33" s="8" t="s">
        <v>144</v>
      </c>
      <c r="B33" s="8">
        <v>59003</v>
      </c>
      <c r="C33" s="9">
        <v>172</v>
      </c>
      <c r="D33" s="10">
        <v>242092.9184</v>
      </c>
      <c r="E33" s="10">
        <v>712648.24250000005</v>
      </c>
      <c r="F33" s="10">
        <v>238440</v>
      </c>
      <c r="G33" s="11">
        <v>0.73</v>
      </c>
      <c r="H33" s="12">
        <f t="shared" si="0"/>
        <v>0</v>
      </c>
      <c r="I33" s="10">
        <v>170714</v>
      </c>
      <c r="J33" s="11">
        <v>0.73</v>
      </c>
      <c r="K33" s="10">
        <f t="shared" si="1"/>
        <v>0</v>
      </c>
      <c r="L33" s="10">
        <f t="shared" si="2"/>
        <v>0</v>
      </c>
    </row>
    <row r="34" spans="1:12" s="3" customFormat="1" x14ac:dyDescent="0.2">
      <c r="A34" s="8" t="s">
        <v>59</v>
      </c>
      <c r="B34" s="8">
        <v>21003</v>
      </c>
      <c r="C34" s="9">
        <v>359.6</v>
      </c>
      <c r="D34" s="10">
        <v>359526.01312000002</v>
      </c>
      <c r="E34" s="10">
        <v>1791613.8025</v>
      </c>
      <c r="F34" s="10">
        <v>373181</v>
      </c>
      <c r="G34" s="11">
        <v>0.73</v>
      </c>
      <c r="H34" s="12">
        <f t="shared" si="0"/>
        <v>0</v>
      </c>
      <c r="I34" s="10">
        <v>377890</v>
      </c>
      <c r="J34" s="11">
        <v>0.73</v>
      </c>
      <c r="K34" s="10">
        <f t="shared" si="1"/>
        <v>0</v>
      </c>
      <c r="L34" s="10">
        <f t="shared" si="2"/>
        <v>0</v>
      </c>
    </row>
    <row r="35" spans="1:12" s="3" customFormat="1" x14ac:dyDescent="0.2">
      <c r="A35" s="8" t="s">
        <v>48</v>
      </c>
      <c r="B35" s="8">
        <v>16001</v>
      </c>
      <c r="C35" s="9">
        <v>1082.07</v>
      </c>
      <c r="D35" s="10">
        <v>1589826.041704</v>
      </c>
      <c r="E35" s="10">
        <v>1675129.6974999998</v>
      </c>
      <c r="F35" s="10">
        <v>1372545</v>
      </c>
      <c r="G35" s="11">
        <v>0.56000000000000005</v>
      </c>
      <c r="H35" s="12">
        <f t="shared" si="0"/>
        <v>0</v>
      </c>
      <c r="I35" s="10">
        <v>1349743</v>
      </c>
      <c r="J35" s="11">
        <v>0.56000000000000005</v>
      </c>
      <c r="K35" s="10">
        <f t="shared" si="1"/>
        <v>0</v>
      </c>
      <c r="L35" s="10">
        <f t="shared" si="2"/>
        <v>0</v>
      </c>
    </row>
    <row r="36" spans="1:12" s="3" customFormat="1" x14ac:dyDescent="0.2">
      <c r="A36" s="8" t="s">
        <v>152</v>
      </c>
      <c r="B36" s="8">
        <v>61008</v>
      </c>
      <c r="C36" s="9">
        <v>1430</v>
      </c>
      <c r="D36" s="10">
        <v>1995401.496</v>
      </c>
      <c r="E36" s="10">
        <v>62525.280000000028</v>
      </c>
      <c r="F36" s="10">
        <v>908094</v>
      </c>
      <c r="G36" s="11">
        <v>1</v>
      </c>
      <c r="H36" s="12">
        <f t="shared" si="0"/>
        <v>58344</v>
      </c>
      <c r="I36" s="10">
        <v>864438</v>
      </c>
      <c r="J36" s="11">
        <v>1</v>
      </c>
      <c r="K36" s="10">
        <f t="shared" si="1"/>
        <v>102000</v>
      </c>
      <c r="L36" s="10">
        <f t="shared" si="2"/>
        <v>160344</v>
      </c>
    </row>
    <row r="37" spans="1:12" s="3" customFormat="1" x14ac:dyDescent="0.2">
      <c r="A37" s="8" t="s">
        <v>90</v>
      </c>
      <c r="B37" s="8">
        <v>38002</v>
      </c>
      <c r="C37" s="9">
        <v>352</v>
      </c>
      <c r="D37" s="10">
        <v>620356.41440000001</v>
      </c>
      <c r="E37" s="10">
        <v>121744.55499999999</v>
      </c>
      <c r="F37" s="10">
        <v>377664</v>
      </c>
      <c r="G37" s="11">
        <v>0.91</v>
      </c>
      <c r="H37" s="12">
        <f t="shared" ref="H37:H68" si="3">IF((((0.5*D37-F37)*G37)-(E37*0.5))&lt;0,0,ROUND((((0.5*D37-F37)*G37)-(E37*0.5)),0))</f>
        <v>0</v>
      </c>
      <c r="I37" s="10">
        <v>392831</v>
      </c>
      <c r="J37" s="11">
        <v>0.91</v>
      </c>
      <c r="K37" s="10">
        <f t="shared" ref="K37:K68" si="4">IF((((0.5*D37-I37)*J37)-(E37*0.5))&lt;0,0,ROUND((((0.5*D37-I37)*J37)-(E37*0.5)),0))</f>
        <v>0</v>
      </c>
      <c r="L37" s="10">
        <f t="shared" ref="L37:L68" si="5">K37+H37</f>
        <v>0</v>
      </c>
    </row>
    <row r="38" spans="1:12" s="3" customFormat="1" x14ac:dyDescent="0.2">
      <c r="A38" s="8" t="s">
        <v>115</v>
      </c>
      <c r="B38" s="8">
        <v>49003</v>
      </c>
      <c r="C38" s="9">
        <v>1259.8900000000001</v>
      </c>
      <c r="D38" s="10">
        <v>1581771.2028080001</v>
      </c>
      <c r="E38" s="10">
        <v>0</v>
      </c>
      <c r="F38" s="10">
        <v>606130</v>
      </c>
      <c r="G38" s="11">
        <v>1</v>
      </c>
      <c r="H38" s="12">
        <f t="shared" si="3"/>
        <v>184756</v>
      </c>
      <c r="I38" s="10">
        <v>621076</v>
      </c>
      <c r="J38" s="11">
        <v>1</v>
      </c>
      <c r="K38" s="10">
        <f t="shared" si="4"/>
        <v>169810</v>
      </c>
      <c r="L38" s="10">
        <f t="shared" si="5"/>
        <v>354566</v>
      </c>
    </row>
    <row r="39" spans="1:12" s="3" customFormat="1" x14ac:dyDescent="0.2">
      <c r="A39" s="8" t="s">
        <v>24</v>
      </c>
      <c r="B39" s="8">
        <v>5006</v>
      </c>
      <c r="C39" s="9">
        <v>416</v>
      </c>
      <c r="D39" s="10">
        <v>512318.03519999998</v>
      </c>
      <c r="E39" s="10">
        <v>406267.91000000003</v>
      </c>
      <c r="F39" s="10">
        <v>354578</v>
      </c>
      <c r="G39" s="11">
        <v>0</v>
      </c>
      <c r="H39" s="12">
        <f t="shared" si="3"/>
        <v>0</v>
      </c>
      <c r="I39" s="10">
        <v>357300</v>
      </c>
      <c r="J39" s="11">
        <v>0</v>
      </c>
      <c r="K39" s="10">
        <f t="shared" si="4"/>
        <v>0</v>
      </c>
      <c r="L39" s="10">
        <f t="shared" si="5"/>
        <v>0</v>
      </c>
    </row>
    <row r="40" spans="1:12" s="3" customFormat="1" x14ac:dyDescent="0.2">
      <c r="A40" s="8" t="s">
        <v>55</v>
      </c>
      <c r="B40" s="8">
        <v>19004</v>
      </c>
      <c r="C40" s="9">
        <v>542</v>
      </c>
      <c r="D40" s="10">
        <v>837096.3824</v>
      </c>
      <c r="E40" s="10">
        <v>217440.97999999998</v>
      </c>
      <c r="F40" s="10">
        <v>528037</v>
      </c>
      <c r="G40" s="11">
        <v>0.9</v>
      </c>
      <c r="H40" s="12">
        <f t="shared" si="3"/>
        <v>0</v>
      </c>
      <c r="I40" s="10">
        <v>542294</v>
      </c>
      <c r="J40" s="11">
        <v>0.9</v>
      </c>
      <c r="K40" s="10">
        <f t="shared" si="4"/>
        <v>0</v>
      </c>
      <c r="L40" s="10">
        <f t="shared" si="5"/>
        <v>0</v>
      </c>
    </row>
    <row r="41" spans="1:12" s="3" customFormat="1" x14ac:dyDescent="0.2">
      <c r="A41" s="8" t="s">
        <v>137</v>
      </c>
      <c r="B41" s="8">
        <v>56002</v>
      </c>
      <c r="C41" s="9">
        <v>145</v>
      </c>
      <c r="D41" s="10">
        <v>187320.84400000001</v>
      </c>
      <c r="E41" s="10">
        <v>94337.22</v>
      </c>
      <c r="F41" s="10">
        <v>353425</v>
      </c>
      <c r="G41" s="11">
        <v>0.66</v>
      </c>
      <c r="H41" s="12">
        <f t="shared" si="3"/>
        <v>0</v>
      </c>
      <c r="I41" s="10">
        <v>348668</v>
      </c>
      <c r="J41" s="11">
        <v>0.66</v>
      </c>
      <c r="K41" s="10">
        <f t="shared" si="4"/>
        <v>0</v>
      </c>
      <c r="L41" s="10">
        <f t="shared" si="5"/>
        <v>0</v>
      </c>
    </row>
    <row r="42" spans="1:12" s="3" customFormat="1" x14ac:dyDescent="0.2">
      <c r="A42" s="8" t="s">
        <v>122</v>
      </c>
      <c r="B42" s="8">
        <v>51001</v>
      </c>
      <c r="C42" s="9">
        <v>3290</v>
      </c>
      <c r="D42" s="10">
        <v>5465040.2880000006</v>
      </c>
      <c r="E42" s="10">
        <v>362954.11999999988</v>
      </c>
      <c r="F42" s="10">
        <v>725807</v>
      </c>
      <c r="G42" s="11">
        <v>1</v>
      </c>
      <c r="H42" s="12">
        <f t="shared" si="3"/>
        <v>1825236</v>
      </c>
      <c r="I42" s="10">
        <v>715061</v>
      </c>
      <c r="J42" s="11">
        <v>1</v>
      </c>
      <c r="K42" s="10">
        <f t="shared" si="4"/>
        <v>1835982</v>
      </c>
      <c r="L42" s="10">
        <f t="shared" si="5"/>
        <v>3661218</v>
      </c>
    </row>
    <row r="43" spans="1:12" s="3" customFormat="1" x14ac:dyDescent="0.2">
      <c r="A43" s="8" t="s">
        <v>157</v>
      </c>
      <c r="B43" s="8">
        <v>64002</v>
      </c>
      <c r="C43" s="9">
        <v>372.73</v>
      </c>
      <c r="D43" s="10">
        <v>912983.14485600009</v>
      </c>
      <c r="E43" s="10">
        <v>0</v>
      </c>
      <c r="F43" s="10">
        <v>162236</v>
      </c>
      <c r="G43" s="11">
        <v>1</v>
      </c>
      <c r="H43" s="12">
        <f t="shared" si="3"/>
        <v>294256</v>
      </c>
      <c r="I43" s="10">
        <v>158872</v>
      </c>
      <c r="J43" s="11">
        <v>1</v>
      </c>
      <c r="K43" s="10">
        <f t="shared" si="4"/>
        <v>297620</v>
      </c>
      <c r="L43" s="10">
        <f t="shared" si="5"/>
        <v>591876</v>
      </c>
    </row>
    <row r="44" spans="1:12" s="3" customFormat="1" x14ac:dyDescent="0.2">
      <c r="A44" s="8" t="s">
        <v>56</v>
      </c>
      <c r="B44" s="8">
        <v>20001</v>
      </c>
      <c r="C44" s="9">
        <v>476</v>
      </c>
      <c r="D44" s="10">
        <v>825111.86719999998</v>
      </c>
      <c r="E44" s="10">
        <v>0</v>
      </c>
      <c r="F44" s="10">
        <v>157037</v>
      </c>
      <c r="G44" s="11">
        <v>1</v>
      </c>
      <c r="H44" s="12">
        <f t="shared" si="3"/>
        <v>255519</v>
      </c>
      <c r="I44" s="10">
        <v>139303</v>
      </c>
      <c r="J44" s="11">
        <v>1</v>
      </c>
      <c r="K44" s="10">
        <f t="shared" si="4"/>
        <v>273253</v>
      </c>
      <c r="L44" s="10">
        <f t="shared" si="5"/>
        <v>528772</v>
      </c>
    </row>
    <row r="45" spans="1:12" s="3" customFormat="1" x14ac:dyDescent="0.2">
      <c r="A45" s="8" t="s">
        <v>63</v>
      </c>
      <c r="B45" s="8">
        <v>23001</v>
      </c>
      <c r="C45" s="9">
        <v>142</v>
      </c>
      <c r="D45" s="10">
        <v>233652.5024</v>
      </c>
      <c r="E45" s="10">
        <v>0</v>
      </c>
      <c r="F45" s="10">
        <v>156404</v>
      </c>
      <c r="G45" s="11">
        <v>1</v>
      </c>
      <c r="H45" s="12">
        <f t="shared" si="3"/>
        <v>0</v>
      </c>
      <c r="I45" s="10">
        <v>149139</v>
      </c>
      <c r="J45" s="11">
        <v>1</v>
      </c>
      <c r="K45" s="10">
        <f t="shared" si="4"/>
        <v>0</v>
      </c>
      <c r="L45" s="10">
        <f t="shared" si="5"/>
        <v>0</v>
      </c>
    </row>
    <row r="46" spans="1:12" s="3" customFormat="1" x14ac:dyDescent="0.2">
      <c r="A46" s="8" t="s">
        <v>61</v>
      </c>
      <c r="B46" s="8">
        <v>22005</v>
      </c>
      <c r="C46" s="9">
        <v>147</v>
      </c>
      <c r="D46" s="10">
        <v>170174.7384</v>
      </c>
      <c r="E46" s="10">
        <v>517869.05000000005</v>
      </c>
      <c r="F46" s="10">
        <v>355866</v>
      </c>
      <c r="G46" s="11">
        <v>0.11</v>
      </c>
      <c r="H46" s="12">
        <f t="shared" si="3"/>
        <v>0</v>
      </c>
      <c r="I46" s="10">
        <v>345871</v>
      </c>
      <c r="J46" s="11">
        <v>0.11</v>
      </c>
      <c r="K46" s="10">
        <f t="shared" si="4"/>
        <v>0</v>
      </c>
      <c r="L46" s="10">
        <f t="shared" si="5"/>
        <v>0</v>
      </c>
    </row>
    <row r="47" spans="1:12" s="3" customFormat="1" x14ac:dyDescent="0.2">
      <c r="A47" s="8" t="s">
        <v>49</v>
      </c>
      <c r="B47" s="8">
        <v>16002</v>
      </c>
      <c r="C47" s="9">
        <v>23.71</v>
      </c>
      <c r="D47" s="10">
        <v>19026.023111999999</v>
      </c>
      <c r="E47" s="10">
        <v>0</v>
      </c>
      <c r="F47" s="10">
        <v>63464</v>
      </c>
      <c r="G47" s="11">
        <v>0.55000000000000004</v>
      </c>
      <c r="H47" s="12">
        <f t="shared" si="3"/>
        <v>0</v>
      </c>
      <c r="I47" s="10">
        <v>57902</v>
      </c>
      <c r="J47" s="11">
        <v>0.55000000000000004</v>
      </c>
      <c r="K47" s="10">
        <f t="shared" si="4"/>
        <v>0</v>
      </c>
      <c r="L47" s="10">
        <f t="shared" si="5"/>
        <v>0</v>
      </c>
    </row>
    <row r="48" spans="1:12" s="3" customFormat="1" x14ac:dyDescent="0.2">
      <c r="A48" s="8" t="s">
        <v>151</v>
      </c>
      <c r="B48" s="8">
        <v>61007</v>
      </c>
      <c r="C48" s="9">
        <v>715</v>
      </c>
      <c r="D48" s="10">
        <v>1275307.7480000001</v>
      </c>
      <c r="E48" s="10">
        <v>0</v>
      </c>
      <c r="F48" s="10">
        <v>461269</v>
      </c>
      <c r="G48" s="11">
        <v>1</v>
      </c>
      <c r="H48" s="12">
        <f t="shared" si="3"/>
        <v>176385</v>
      </c>
      <c r="I48" s="10">
        <v>460405</v>
      </c>
      <c r="J48" s="11">
        <v>1</v>
      </c>
      <c r="K48" s="10">
        <f t="shared" si="4"/>
        <v>177249</v>
      </c>
      <c r="L48" s="10">
        <f t="shared" si="5"/>
        <v>353634</v>
      </c>
    </row>
    <row r="49" spans="1:12" s="3" customFormat="1" x14ac:dyDescent="0.2">
      <c r="A49" s="8" t="s">
        <v>22</v>
      </c>
      <c r="B49" s="8">
        <v>5003</v>
      </c>
      <c r="C49" s="9">
        <v>407.07</v>
      </c>
      <c r="D49" s="10">
        <v>569449.18170399999</v>
      </c>
      <c r="E49" s="10">
        <v>1164656.2150000001</v>
      </c>
      <c r="F49" s="10">
        <v>317513</v>
      </c>
      <c r="G49" s="11">
        <v>0.91</v>
      </c>
      <c r="H49" s="12">
        <f t="shared" si="3"/>
        <v>0</v>
      </c>
      <c r="I49" s="10">
        <v>312951</v>
      </c>
      <c r="J49" s="11">
        <v>0.91</v>
      </c>
      <c r="K49" s="10">
        <f t="shared" si="4"/>
        <v>0</v>
      </c>
      <c r="L49" s="10">
        <f t="shared" si="5"/>
        <v>0</v>
      </c>
    </row>
    <row r="50" spans="1:12" s="3" customFormat="1" x14ac:dyDescent="0.2">
      <c r="A50" s="8" t="s">
        <v>74</v>
      </c>
      <c r="B50" s="8">
        <v>28002</v>
      </c>
      <c r="C50" s="9">
        <v>285</v>
      </c>
      <c r="D50" s="10">
        <v>690748.45200000005</v>
      </c>
      <c r="E50" s="10">
        <v>0</v>
      </c>
      <c r="F50" s="10">
        <v>298008</v>
      </c>
      <c r="G50" s="11">
        <v>1</v>
      </c>
      <c r="H50" s="12">
        <f t="shared" si="3"/>
        <v>47366</v>
      </c>
      <c r="I50" s="10">
        <v>318839</v>
      </c>
      <c r="J50" s="11">
        <v>1</v>
      </c>
      <c r="K50" s="10">
        <f t="shared" si="4"/>
        <v>26535</v>
      </c>
      <c r="L50" s="10">
        <f t="shared" si="5"/>
        <v>73901</v>
      </c>
    </row>
    <row r="51" spans="1:12" s="3" customFormat="1" x14ac:dyDescent="0.2">
      <c r="A51" s="8" t="s">
        <v>50</v>
      </c>
      <c r="B51" s="8">
        <v>17001</v>
      </c>
      <c r="C51" s="9">
        <v>290</v>
      </c>
      <c r="D51" s="10">
        <v>340257.68800000002</v>
      </c>
      <c r="E51" s="10">
        <v>0</v>
      </c>
      <c r="F51" s="10">
        <v>117600</v>
      </c>
      <c r="G51" s="11">
        <v>1</v>
      </c>
      <c r="H51" s="12">
        <f t="shared" si="3"/>
        <v>52529</v>
      </c>
      <c r="I51" s="10">
        <v>120363</v>
      </c>
      <c r="J51" s="11">
        <v>1</v>
      </c>
      <c r="K51" s="10">
        <f t="shared" si="4"/>
        <v>49766</v>
      </c>
      <c r="L51" s="10">
        <f t="shared" si="5"/>
        <v>102295</v>
      </c>
    </row>
    <row r="52" spans="1:12" s="3" customFormat="1" x14ac:dyDescent="0.2">
      <c r="A52" s="8" t="s">
        <v>105</v>
      </c>
      <c r="B52" s="8">
        <v>44001</v>
      </c>
      <c r="C52" s="9">
        <v>172</v>
      </c>
      <c r="D52" s="10">
        <v>356926.91839999997</v>
      </c>
      <c r="E52" s="10">
        <v>278149.76000000001</v>
      </c>
      <c r="F52" s="10">
        <v>341546</v>
      </c>
      <c r="G52" s="11">
        <v>0.76</v>
      </c>
      <c r="H52" s="12">
        <f t="shared" si="3"/>
        <v>0</v>
      </c>
      <c r="I52" s="10">
        <v>340011</v>
      </c>
      <c r="J52" s="11">
        <v>0.76</v>
      </c>
      <c r="K52" s="10">
        <f t="shared" si="4"/>
        <v>0</v>
      </c>
      <c r="L52" s="10">
        <f t="shared" si="5"/>
        <v>0</v>
      </c>
    </row>
    <row r="53" spans="1:12" s="3" customFormat="1" x14ac:dyDescent="0.2">
      <c r="A53" s="8" t="s">
        <v>110</v>
      </c>
      <c r="B53" s="8">
        <v>46002</v>
      </c>
      <c r="C53" s="9">
        <v>197</v>
      </c>
      <c r="D53" s="10">
        <v>236896.09840000002</v>
      </c>
      <c r="E53" s="10">
        <v>170044.27000000002</v>
      </c>
      <c r="F53" s="10">
        <v>97356</v>
      </c>
      <c r="G53" s="11">
        <v>1</v>
      </c>
      <c r="H53" s="12">
        <f t="shared" si="3"/>
        <v>0</v>
      </c>
      <c r="I53" s="10">
        <v>105339</v>
      </c>
      <c r="J53" s="11">
        <v>1</v>
      </c>
      <c r="K53" s="10">
        <f t="shared" si="4"/>
        <v>0</v>
      </c>
      <c r="L53" s="10">
        <f t="shared" si="5"/>
        <v>0</v>
      </c>
    </row>
    <row r="54" spans="1:12" s="3" customFormat="1" x14ac:dyDescent="0.2">
      <c r="A54" s="8" t="s">
        <v>66</v>
      </c>
      <c r="B54" s="8">
        <v>24004</v>
      </c>
      <c r="C54" s="9">
        <v>403</v>
      </c>
      <c r="D54" s="10">
        <v>599289.22160000005</v>
      </c>
      <c r="E54" s="10">
        <v>342058.56499999994</v>
      </c>
      <c r="F54" s="10">
        <v>618507</v>
      </c>
      <c r="G54" s="11">
        <v>0.51</v>
      </c>
      <c r="H54" s="12">
        <f t="shared" si="3"/>
        <v>0</v>
      </c>
      <c r="I54" s="10">
        <v>617843</v>
      </c>
      <c r="J54" s="11">
        <v>0.51</v>
      </c>
      <c r="K54" s="10">
        <f t="shared" si="4"/>
        <v>0</v>
      </c>
      <c r="L54" s="10">
        <f t="shared" si="5"/>
        <v>0</v>
      </c>
    </row>
    <row r="55" spans="1:12" s="3" customFormat="1" x14ac:dyDescent="0.2">
      <c r="A55" s="8" t="s">
        <v>120</v>
      </c>
      <c r="B55" s="8">
        <v>50003</v>
      </c>
      <c r="C55" s="9">
        <v>748.87</v>
      </c>
      <c r="D55" s="10">
        <v>1658070.634664</v>
      </c>
      <c r="E55" s="10">
        <v>0</v>
      </c>
      <c r="F55" s="10">
        <v>391016</v>
      </c>
      <c r="G55" s="11">
        <v>1</v>
      </c>
      <c r="H55" s="12">
        <f t="shared" si="3"/>
        <v>438019</v>
      </c>
      <c r="I55" s="10">
        <v>406838</v>
      </c>
      <c r="J55" s="11">
        <v>1</v>
      </c>
      <c r="K55" s="10">
        <f t="shared" si="4"/>
        <v>422197</v>
      </c>
      <c r="L55" s="10">
        <f t="shared" si="5"/>
        <v>860216</v>
      </c>
    </row>
    <row r="56" spans="1:12" s="3" customFormat="1" x14ac:dyDescent="0.2">
      <c r="A56" s="8" t="s">
        <v>41</v>
      </c>
      <c r="B56" s="8">
        <v>14001</v>
      </c>
      <c r="C56" s="9">
        <v>321.75</v>
      </c>
      <c r="D56" s="10">
        <v>533346.38660000009</v>
      </c>
      <c r="E56" s="10">
        <v>0</v>
      </c>
      <c r="F56" s="10">
        <v>117216</v>
      </c>
      <c r="G56" s="11">
        <v>1</v>
      </c>
      <c r="H56" s="12">
        <f t="shared" si="3"/>
        <v>149457</v>
      </c>
      <c r="I56" s="10">
        <v>124821</v>
      </c>
      <c r="J56" s="11">
        <v>1</v>
      </c>
      <c r="K56" s="10">
        <f t="shared" si="4"/>
        <v>141852</v>
      </c>
      <c r="L56" s="10">
        <f t="shared" si="5"/>
        <v>291309</v>
      </c>
    </row>
    <row r="57" spans="1:12" s="3" customFormat="1" x14ac:dyDescent="0.2">
      <c r="A57" s="8" t="s">
        <v>26</v>
      </c>
      <c r="B57" s="8">
        <v>6002</v>
      </c>
      <c r="C57" s="9">
        <v>185</v>
      </c>
      <c r="D57" s="10">
        <v>286908.73200000002</v>
      </c>
      <c r="E57" s="10">
        <v>1398631.65</v>
      </c>
      <c r="F57" s="10">
        <v>258323</v>
      </c>
      <c r="G57" s="11">
        <v>0.49</v>
      </c>
      <c r="H57" s="12">
        <f t="shared" si="3"/>
        <v>0</v>
      </c>
      <c r="I57" s="10">
        <v>259572</v>
      </c>
      <c r="J57" s="11">
        <v>0.49</v>
      </c>
      <c r="K57" s="10">
        <f t="shared" si="4"/>
        <v>0</v>
      </c>
      <c r="L57" s="10">
        <f t="shared" si="5"/>
        <v>0</v>
      </c>
    </row>
    <row r="58" spans="1:12" s="3" customFormat="1" x14ac:dyDescent="0.2">
      <c r="A58" s="8" t="s">
        <v>81</v>
      </c>
      <c r="B58" s="8">
        <v>33001</v>
      </c>
      <c r="C58" s="9">
        <v>489.31</v>
      </c>
      <c r="D58" s="10">
        <v>742721.43943200004</v>
      </c>
      <c r="E58" s="10">
        <v>180211.98499999999</v>
      </c>
      <c r="F58" s="10">
        <v>344829</v>
      </c>
      <c r="G58" s="11">
        <v>1</v>
      </c>
      <c r="H58" s="12">
        <f t="shared" si="3"/>
        <v>0</v>
      </c>
      <c r="I58" s="10">
        <v>332364</v>
      </c>
      <c r="J58" s="11">
        <v>1</v>
      </c>
      <c r="K58" s="10">
        <f t="shared" si="4"/>
        <v>0</v>
      </c>
      <c r="L58" s="10">
        <f t="shared" si="5"/>
        <v>0</v>
      </c>
    </row>
    <row r="59" spans="1:12" s="3" customFormat="1" x14ac:dyDescent="0.2">
      <c r="A59" s="8" t="s">
        <v>116</v>
      </c>
      <c r="B59" s="8">
        <v>49004</v>
      </c>
      <c r="C59" s="9">
        <v>491</v>
      </c>
      <c r="D59" s="10">
        <v>952903.57519999996</v>
      </c>
      <c r="E59" s="10">
        <v>0</v>
      </c>
      <c r="F59" s="10">
        <v>292262</v>
      </c>
      <c r="G59" s="11">
        <v>1</v>
      </c>
      <c r="H59" s="12">
        <f t="shared" si="3"/>
        <v>184190</v>
      </c>
      <c r="I59" s="10">
        <v>297090</v>
      </c>
      <c r="J59" s="11">
        <v>1</v>
      </c>
      <c r="K59" s="10">
        <f t="shared" si="4"/>
        <v>179362</v>
      </c>
      <c r="L59" s="10">
        <f t="shared" si="5"/>
        <v>363552</v>
      </c>
    </row>
    <row r="60" spans="1:12" s="3" customFormat="1" x14ac:dyDescent="0.2">
      <c r="A60" s="8" t="s">
        <v>155</v>
      </c>
      <c r="B60" s="8">
        <v>63001</v>
      </c>
      <c r="C60" s="9">
        <v>269</v>
      </c>
      <c r="D60" s="10">
        <v>496604.29680000001</v>
      </c>
      <c r="E60" s="10">
        <v>64704.169999999984</v>
      </c>
      <c r="F60" s="10">
        <v>109664</v>
      </c>
      <c r="G60" s="11">
        <v>1</v>
      </c>
      <c r="H60" s="12">
        <f t="shared" si="3"/>
        <v>106286</v>
      </c>
      <c r="I60" s="10">
        <v>105891</v>
      </c>
      <c r="J60" s="11">
        <v>1</v>
      </c>
      <c r="K60" s="10">
        <f t="shared" si="4"/>
        <v>110059</v>
      </c>
      <c r="L60" s="10">
        <f t="shared" si="5"/>
        <v>216345</v>
      </c>
    </row>
    <row r="61" spans="1:12" s="3" customFormat="1" x14ac:dyDescent="0.2">
      <c r="A61" s="8" t="s">
        <v>129</v>
      </c>
      <c r="B61" s="8">
        <v>53001</v>
      </c>
      <c r="C61" s="9">
        <v>234</v>
      </c>
      <c r="D61" s="10">
        <v>515514.64480000001</v>
      </c>
      <c r="E61" s="10">
        <v>0</v>
      </c>
      <c r="F61" s="10">
        <v>233433</v>
      </c>
      <c r="G61" s="11">
        <v>1</v>
      </c>
      <c r="H61" s="12">
        <f t="shared" si="3"/>
        <v>24324</v>
      </c>
      <c r="I61" s="10">
        <v>227399</v>
      </c>
      <c r="J61" s="11">
        <v>1</v>
      </c>
      <c r="K61" s="10">
        <f t="shared" si="4"/>
        <v>30358</v>
      </c>
      <c r="L61" s="10">
        <f t="shared" si="5"/>
        <v>54682</v>
      </c>
    </row>
    <row r="62" spans="1:12" s="3" customFormat="1" x14ac:dyDescent="0.2">
      <c r="A62" s="8" t="s">
        <v>70</v>
      </c>
      <c r="B62" s="8">
        <v>26004</v>
      </c>
      <c r="C62" s="9">
        <v>441.79</v>
      </c>
      <c r="D62" s="10">
        <v>586138.14848800004</v>
      </c>
      <c r="E62" s="10">
        <v>559846.74249999993</v>
      </c>
      <c r="F62" s="10">
        <v>275822</v>
      </c>
      <c r="G62" s="11">
        <v>1</v>
      </c>
      <c r="H62" s="12">
        <f t="shared" si="3"/>
        <v>0</v>
      </c>
      <c r="I62" s="10">
        <v>267553</v>
      </c>
      <c r="J62" s="11">
        <v>1</v>
      </c>
      <c r="K62" s="10">
        <f t="shared" si="4"/>
        <v>0</v>
      </c>
      <c r="L62" s="10">
        <f t="shared" si="5"/>
        <v>0</v>
      </c>
    </row>
    <row r="63" spans="1:12" s="3" customFormat="1" x14ac:dyDescent="0.2">
      <c r="A63" s="8" t="s">
        <v>28</v>
      </c>
      <c r="B63" s="8">
        <v>6006</v>
      </c>
      <c r="C63" s="9">
        <v>635.67000000000007</v>
      </c>
      <c r="D63" s="10">
        <v>908255.61162400001</v>
      </c>
      <c r="E63" s="10">
        <v>132395.42500000002</v>
      </c>
      <c r="F63" s="10">
        <v>874733</v>
      </c>
      <c r="G63" s="11">
        <v>0.51</v>
      </c>
      <c r="H63" s="12">
        <f t="shared" si="3"/>
        <v>0</v>
      </c>
      <c r="I63" s="10">
        <v>880882</v>
      </c>
      <c r="J63" s="11">
        <v>0.51</v>
      </c>
      <c r="K63" s="10">
        <f t="shared" si="4"/>
        <v>0</v>
      </c>
      <c r="L63" s="10">
        <f t="shared" si="5"/>
        <v>0</v>
      </c>
    </row>
    <row r="64" spans="1:12" s="3" customFormat="1" x14ac:dyDescent="0.2">
      <c r="A64" s="8" t="s">
        <v>72</v>
      </c>
      <c r="B64" s="8">
        <v>27001</v>
      </c>
      <c r="C64" s="9">
        <v>343</v>
      </c>
      <c r="D64" s="10">
        <v>475687.38959999999</v>
      </c>
      <c r="E64" s="10">
        <v>544745.28249999997</v>
      </c>
      <c r="F64" s="10">
        <v>340125</v>
      </c>
      <c r="G64" s="11">
        <v>0.77</v>
      </c>
      <c r="H64" s="12">
        <f t="shared" si="3"/>
        <v>0</v>
      </c>
      <c r="I64" s="10">
        <v>332898</v>
      </c>
      <c r="J64" s="11">
        <v>0.77</v>
      </c>
      <c r="K64" s="10">
        <f t="shared" si="4"/>
        <v>0</v>
      </c>
      <c r="L64" s="10">
        <f t="shared" si="5"/>
        <v>0</v>
      </c>
    </row>
    <row r="65" spans="1:12" s="3" customFormat="1" x14ac:dyDescent="0.2">
      <c r="A65" s="8" t="s">
        <v>75</v>
      </c>
      <c r="B65" s="8">
        <v>28003</v>
      </c>
      <c r="C65" s="9">
        <v>927</v>
      </c>
      <c r="D65" s="10">
        <v>1075355.5544</v>
      </c>
      <c r="E65" s="10">
        <v>629842.44000000006</v>
      </c>
      <c r="F65" s="10">
        <v>593935</v>
      </c>
      <c r="G65" s="11">
        <v>0.87</v>
      </c>
      <c r="H65" s="12">
        <f t="shared" si="3"/>
        <v>0</v>
      </c>
      <c r="I65" s="10">
        <v>611533</v>
      </c>
      <c r="J65" s="11">
        <v>0.87</v>
      </c>
      <c r="K65" s="10">
        <f t="shared" si="4"/>
        <v>0</v>
      </c>
      <c r="L65" s="10">
        <f t="shared" si="5"/>
        <v>0</v>
      </c>
    </row>
    <row r="66" spans="1:12" s="3" customFormat="1" x14ac:dyDescent="0.2">
      <c r="A66" s="8" t="s">
        <v>77</v>
      </c>
      <c r="B66" s="8">
        <v>30001</v>
      </c>
      <c r="C66" s="9">
        <v>413.25</v>
      </c>
      <c r="D66" s="10">
        <v>521273.30540000001</v>
      </c>
      <c r="E66" s="10">
        <v>545792.59</v>
      </c>
      <c r="F66" s="10">
        <v>305212</v>
      </c>
      <c r="G66" s="11">
        <v>0</v>
      </c>
      <c r="H66" s="12">
        <f t="shared" si="3"/>
        <v>0</v>
      </c>
      <c r="I66" s="10">
        <v>309561</v>
      </c>
      <c r="J66" s="11">
        <v>0</v>
      </c>
      <c r="K66" s="10">
        <f t="shared" si="4"/>
        <v>0</v>
      </c>
      <c r="L66" s="10">
        <f t="shared" si="5"/>
        <v>0</v>
      </c>
    </row>
    <row r="67" spans="1:12" s="3" customFormat="1" x14ac:dyDescent="0.2">
      <c r="A67" s="8" t="s">
        <v>79</v>
      </c>
      <c r="B67" s="8">
        <v>31001</v>
      </c>
      <c r="C67" s="9">
        <v>245</v>
      </c>
      <c r="D67" s="10">
        <v>277969.56400000001</v>
      </c>
      <c r="E67" s="10">
        <v>159182.66</v>
      </c>
      <c r="F67" s="10">
        <v>281530</v>
      </c>
      <c r="G67" s="11">
        <v>0.81</v>
      </c>
      <c r="H67" s="12">
        <f t="shared" si="3"/>
        <v>0</v>
      </c>
      <c r="I67" s="10">
        <v>246153</v>
      </c>
      <c r="J67" s="11">
        <v>0.81</v>
      </c>
      <c r="K67" s="10">
        <f t="shared" si="4"/>
        <v>0</v>
      </c>
      <c r="L67" s="10">
        <f t="shared" si="5"/>
        <v>0</v>
      </c>
    </row>
    <row r="68" spans="1:12" s="3" customFormat="1" x14ac:dyDescent="0.2">
      <c r="A68" s="8" t="s">
        <v>98</v>
      </c>
      <c r="B68" s="8">
        <v>41002</v>
      </c>
      <c r="C68" s="9">
        <v>7666.5</v>
      </c>
      <c r="D68" s="10">
        <v>11221292.458799999</v>
      </c>
      <c r="E68" s="10">
        <v>0</v>
      </c>
      <c r="F68" s="10">
        <v>3516924</v>
      </c>
      <c r="G68" s="11">
        <v>1</v>
      </c>
      <c r="H68" s="12">
        <f t="shared" si="3"/>
        <v>2093722</v>
      </c>
      <c r="I68" s="10">
        <v>3618899</v>
      </c>
      <c r="J68" s="11">
        <v>1</v>
      </c>
      <c r="K68" s="10">
        <f t="shared" si="4"/>
        <v>1991747</v>
      </c>
      <c r="L68" s="10">
        <f t="shared" si="5"/>
        <v>4085469</v>
      </c>
    </row>
    <row r="69" spans="1:12" s="3" customFormat="1" x14ac:dyDescent="0.2">
      <c r="A69" s="8" t="s">
        <v>42</v>
      </c>
      <c r="B69" s="8">
        <v>14002</v>
      </c>
      <c r="C69" s="9">
        <v>198</v>
      </c>
      <c r="D69" s="10">
        <v>316091.54559999995</v>
      </c>
      <c r="E69" s="10">
        <v>0</v>
      </c>
      <c r="F69" s="10">
        <v>90575</v>
      </c>
      <c r="G69" s="11">
        <v>1</v>
      </c>
      <c r="H69" s="12">
        <f t="shared" ref="H69:H100" si="6">IF((((0.5*D69-F69)*G69)-(E69*0.5))&lt;0,0,ROUND((((0.5*D69-F69)*G69)-(E69*0.5)),0))</f>
        <v>67471</v>
      </c>
      <c r="I69" s="10">
        <v>95279</v>
      </c>
      <c r="J69" s="11">
        <v>1</v>
      </c>
      <c r="K69" s="10">
        <f t="shared" ref="K69:K100" si="7">IF((((0.5*D69-I69)*J69)-(E69*0.5))&lt;0,0,ROUND((((0.5*D69-I69)*J69)-(E69*0.5)),0))</f>
        <v>62767</v>
      </c>
      <c r="L69" s="10">
        <f t="shared" ref="L69:L100" si="8">K69+H69</f>
        <v>130238</v>
      </c>
    </row>
    <row r="70" spans="1:12" s="3" customFormat="1" x14ac:dyDescent="0.2">
      <c r="A70" s="8" t="s">
        <v>33</v>
      </c>
      <c r="B70" s="8">
        <v>10001</v>
      </c>
      <c r="C70" s="9">
        <v>146</v>
      </c>
      <c r="D70" s="10">
        <v>184647.29120000001</v>
      </c>
      <c r="E70" s="10">
        <v>371728.49</v>
      </c>
      <c r="F70" s="10">
        <v>201792</v>
      </c>
      <c r="G70" s="11">
        <v>0.71</v>
      </c>
      <c r="H70" s="12">
        <f t="shared" si="6"/>
        <v>0</v>
      </c>
      <c r="I70" s="10">
        <v>194449</v>
      </c>
      <c r="J70" s="11">
        <v>0.71</v>
      </c>
      <c r="K70" s="10">
        <f t="shared" si="7"/>
        <v>0</v>
      </c>
      <c r="L70" s="10">
        <f t="shared" si="8"/>
        <v>0</v>
      </c>
    </row>
    <row r="71" spans="1:12" s="3" customFormat="1" x14ac:dyDescent="0.2">
      <c r="A71" s="8" t="s">
        <v>85</v>
      </c>
      <c r="B71" s="8">
        <v>34002</v>
      </c>
      <c r="C71" s="9">
        <v>244</v>
      </c>
      <c r="D71" s="10">
        <v>359663.11680000002</v>
      </c>
      <c r="E71" s="10">
        <v>1303218.6625000001</v>
      </c>
      <c r="F71" s="10">
        <v>572144</v>
      </c>
      <c r="G71" s="11">
        <v>0.4</v>
      </c>
      <c r="H71" s="12">
        <f t="shared" si="6"/>
        <v>0</v>
      </c>
      <c r="I71" s="10">
        <v>605136</v>
      </c>
      <c r="J71" s="11">
        <v>0.4</v>
      </c>
      <c r="K71" s="10">
        <f t="shared" si="7"/>
        <v>0</v>
      </c>
      <c r="L71" s="10">
        <f t="shared" si="8"/>
        <v>0</v>
      </c>
    </row>
    <row r="72" spans="1:12" s="3" customFormat="1" x14ac:dyDescent="0.2">
      <c r="A72" s="8" t="s">
        <v>123</v>
      </c>
      <c r="B72" s="8">
        <v>51002</v>
      </c>
      <c r="C72" s="9">
        <v>560.1</v>
      </c>
      <c r="D72" s="10">
        <v>751131.6767200001</v>
      </c>
      <c r="E72" s="10">
        <v>1887315.9999999998</v>
      </c>
      <c r="F72" s="10">
        <v>653895</v>
      </c>
      <c r="G72" s="11">
        <v>1</v>
      </c>
      <c r="H72" s="12">
        <f t="shared" si="6"/>
        <v>0</v>
      </c>
      <c r="I72" s="10">
        <v>665435</v>
      </c>
      <c r="J72" s="11">
        <v>1</v>
      </c>
      <c r="K72" s="10">
        <f t="shared" si="7"/>
        <v>0</v>
      </c>
      <c r="L72" s="10">
        <f t="shared" si="8"/>
        <v>0</v>
      </c>
    </row>
    <row r="73" spans="1:12" s="3" customFormat="1" x14ac:dyDescent="0.2">
      <c r="A73" s="8" t="s">
        <v>139</v>
      </c>
      <c r="B73" s="8">
        <v>56006</v>
      </c>
      <c r="C73" s="9">
        <v>240.94</v>
      </c>
      <c r="D73" s="10">
        <v>278662.62836800003</v>
      </c>
      <c r="E73" s="10">
        <v>73328.575000000012</v>
      </c>
      <c r="F73" s="10">
        <v>463566</v>
      </c>
      <c r="G73" s="11">
        <v>0.4</v>
      </c>
      <c r="H73" s="12">
        <f t="shared" si="6"/>
        <v>0</v>
      </c>
      <c r="I73" s="10">
        <v>456803</v>
      </c>
      <c r="J73" s="11">
        <v>0.4</v>
      </c>
      <c r="K73" s="10">
        <f t="shared" si="7"/>
        <v>0</v>
      </c>
      <c r="L73" s="10">
        <f t="shared" si="8"/>
        <v>0</v>
      </c>
    </row>
    <row r="74" spans="1:12" s="3" customFormat="1" x14ac:dyDescent="0.2">
      <c r="A74" s="8" t="s">
        <v>64</v>
      </c>
      <c r="B74" s="8">
        <v>23002</v>
      </c>
      <c r="C74" s="9">
        <v>891.68</v>
      </c>
      <c r="D74" s="10">
        <v>1156824.1192959999</v>
      </c>
      <c r="E74" s="10">
        <v>799697.1100000001</v>
      </c>
      <c r="F74" s="10">
        <v>558056</v>
      </c>
      <c r="G74" s="11">
        <v>1</v>
      </c>
      <c r="H74" s="12">
        <f t="shared" si="6"/>
        <v>0</v>
      </c>
      <c r="I74" s="10">
        <v>559510</v>
      </c>
      <c r="J74" s="11">
        <v>1</v>
      </c>
      <c r="K74" s="10">
        <f t="shared" si="7"/>
        <v>0</v>
      </c>
      <c r="L74" s="10">
        <f t="shared" si="8"/>
        <v>0</v>
      </c>
    </row>
    <row r="75" spans="1:12" s="3" customFormat="1" x14ac:dyDescent="0.2">
      <c r="A75" s="8" t="s">
        <v>130</v>
      </c>
      <c r="B75" s="8">
        <v>53002</v>
      </c>
      <c r="C75" s="9">
        <v>114</v>
      </c>
      <c r="D75" s="10">
        <v>210825.98080000002</v>
      </c>
      <c r="E75" s="10">
        <v>179096.18749999997</v>
      </c>
      <c r="F75" s="10">
        <v>432373</v>
      </c>
      <c r="G75" s="11">
        <v>0.49</v>
      </c>
      <c r="H75" s="12">
        <f t="shared" si="6"/>
        <v>0</v>
      </c>
      <c r="I75" s="10">
        <v>422053</v>
      </c>
      <c r="J75" s="11">
        <v>0.49</v>
      </c>
      <c r="K75" s="10">
        <f t="shared" si="7"/>
        <v>0</v>
      </c>
      <c r="L75" s="10">
        <f t="shared" si="8"/>
        <v>0</v>
      </c>
    </row>
    <row r="76" spans="1:12" s="3" customFormat="1" x14ac:dyDescent="0.2">
      <c r="A76" s="8" t="s">
        <v>112</v>
      </c>
      <c r="B76" s="8">
        <v>48003</v>
      </c>
      <c r="C76" s="9">
        <v>351</v>
      </c>
      <c r="D76" s="10">
        <v>528020.96720000007</v>
      </c>
      <c r="E76" s="10">
        <v>326177.03749999998</v>
      </c>
      <c r="F76" s="10">
        <v>535672</v>
      </c>
      <c r="G76" s="11">
        <v>0.33</v>
      </c>
      <c r="H76" s="12">
        <f t="shared" si="6"/>
        <v>0</v>
      </c>
      <c r="I76" s="10">
        <v>521053</v>
      </c>
      <c r="J76" s="11">
        <v>0.33</v>
      </c>
      <c r="K76" s="10">
        <f t="shared" si="7"/>
        <v>0</v>
      </c>
      <c r="L76" s="10">
        <f t="shared" si="8"/>
        <v>0</v>
      </c>
    </row>
    <row r="77" spans="1:12" s="3" customFormat="1" x14ac:dyDescent="0.2">
      <c r="A77" s="8" t="s">
        <v>14</v>
      </c>
      <c r="B77" s="8">
        <v>2002</v>
      </c>
      <c r="C77" s="9">
        <v>3407.07</v>
      </c>
      <c r="D77" s="10">
        <v>6064855.7817040002</v>
      </c>
      <c r="E77" s="10">
        <v>0</v>
      </c>
      <c r="F77" s="10">
        <v>1066967</v>
      </c>
      <c r="G77" s="11">
        <v>1</v>
      </c>
      <c r="H77" s="12">
        <f t="shared" si="6"/>
        <v>1965461</v>
      </c>
      <c r="I77" s="10">
        <v>1074695</v>
      </c>
      <c r="J77" s="11">
        <v>1</v>
      </c>
      <c r="K77" s="10">
        <f t="shared" si="7"/>
        <v>1957733</v>
      </c>
      <c r="L77" s="10">
        <f t="shared" si="8"/>
        <v>3923194</v>
      </c>
    </row>
    <row r="78" spans="1:12" s="3" customFormat="1" x14ac:dyDescent="0.2">
      <c r="A78" s="8" t="s">
        <v>62</v>
      </c>
      <c r="B78" s="8">
        <v>22006</v>
      </c>
      <c r="C78" s="9">
        <v>415</v>
      </c>
      <c r="D78" s="10">
        <v>679884.58799999999</v>
      </c>
      <c r="E78" s="10">
        <v>37321.737499999988</v>
      </c>
      <c r="F78" s="10">
        <v>526496</v>
      </c>
      <c r="G78" s="11">
        <v>0.76</v>
      </c>
      <c r="H78" s="12">
        <f t="shared" si="6"/>
        <v>0</v>
      </c>
      <c r="I78" s="10">
        <v>519117</v>
      </c>
      <c r="J78" s="11">
        <v>0.76</v>
      </c>
      <c r="K78" s="10">
        <f t="shared" si="7"/>
        <v>0</v>
      </c>
      <c r="L78" s="10">
        <f t="shared" si="8"/>
        <v>0</v>
      </c>
    </row>
    <row r="79" spans="1:12" s="3" customFormat="1" x14ac:dyDescent="0.2">
      <c r="A79" s="8" t="s">
        <v>40</v>
      </c>
      <c r="B79" s="8">
        <v>13003</v>
      </c>
      <c r="C79" s="9">
        <v>296</v>
      </c>
      <c r="D79" s="10">
        <v>514794.37120000005</v>
      </c>
      <c r="E79" s="10">
        <v>1368509.3075000001</v>
      </c>
      <c r="F79" s="10">
        <v>343875</v>
      </c>
      <c r="G79" s="11">
        <v>1</v>
      </c>
      <c r="H79" s="12">
        <f t="shared" si="6"/>
        <v>0</v>
      </c>
      <c r="I79" s="10">
        <v>330174</v>
      </c>
      <c r="J79" s="11">
        <v>1</v>
      </c>
      <c r="K79" s="10">
        <f t="shared" si="7"/>
        <v>0</v>
      </c>
      <c r="L79" s="10">
        <f t="shared" si="8"/>
        <v>0</v>
      </c>
    </row>
    <row r="80" spans="1:12" s="3" customFormat="1" x14ac:dyDescent="0.2">
      <c r="A80" s="8" t="s">
        <v>15</v>
      </c>
      <c r="B80" s="8">
        <v>2003</v>
      </c>
      <c r="C80" s="9">
        <v>241.06</v>
      </c>
      <c r="D80" s="10">
        <v>263125.92203200003</v>
      </c>
      <c r="E80" s="10">
        <v>265407.73</v>
      </c>
      <c r="F80" s="10">
        <v>379979</v>
      </c>
      <c r="G80" s="11">
        <v>0.33</v>
      </c>
      <c r="H80" s="12">
        <f t="shared" si="6"/>
        <v>0</v>
      </c>
      <c r="I80" s="10">
        <v>376865</v>
      </c>
      <c r="J80" s="11">
        <v>0.33</v>
      </c>
      <c r="K80" s="10">
        <f t="shared" si="7"/>
        <v>0</v>
      </c>
      <c r="L80" s="10">
        <f t="shared" si="8"/>
        <v>0</v>
      </c>
    </row>
    <row r="81" spans="1:12" s="3" customFormat="1" x14ac:dyDescent="0.2">
      <c r="A81" s="8" t="s">
        <v>88</v>
      </c>
      <c r="B81" s="8">
        <v>37003</v>
      </c>
      <c r="C81" s="9">
        <v>196.18</v>
      </c>
      <c r="D81" s="10">
        <v>252522.09169600002</v>
      </c>
      <c r="E81" s="10">
        <v>518178.97000000009</v>
      </c>
      <c r="F81" s="10">
        <v>221983</v>
      </c>
      <c r="G81" s="11">
        <v>0.56000000000000005</v>
      </c>
      <c r="H81" s="12">
        <f t="shared" si="6"/>
        <v>0</v>
      </c>
      <c r="I81" s="10">
        <v>219948</v>
      </c>
      <c r="J81" s="11">
        <v>0.56000000000000005</v>
      </c>
      <c r="K81" s="10">
        <f t="shared" si="7"/>
        <v>0</v>
      </c>
      <c r="L81" s="10">
        <f t="shared" si="8"/>
        <v>0</v>
      </c>
    </row>
    <row r="82" spans="1:12" s="3" customFormat="1" x14ac:dyDescent="0.2">
      <c r="A82" s="8" t="s">
        <v>86</v>
      </c>
      <c r="B82" s="8">
        <v>35002</v>
      </c>
      <c r="C82" s="9">
        <v>326</v>
      </c>
      <c r="D82" s="10">
        <v>454824.78720000002</v>
      </c>
      <c r="E82" s="10">
        <v>0</v>
      </c>
      <c r="F82" s="10">
        <v>250663</v>
      </c>
      <c r="G82" s="11">
        <v>0.68</v>
      </c>
      <c r="H82" s="12">
        <f t="shared" si="6"/>
        <v>0</v>
      </c>
      <c r="I82" s="10">
        <v>251989</v>
      </c>
      <c r="J82" s="11">
        <v>0.68</v>
      </c>
      <c r="K82" s="10">
        <f t="shared" si="7"/>
        <v>0</v>
      </c>
      <c r="L82" s="10">
        <f t="shared" si="8"/>
        <v>0</v>
      </c>
    </row>
    <row r="83" spans="1:12" s="3" customFormat="1" x14ac:dyDescent="0.2">
      <c r="A83" s="8" t="s">
        <v>30</v>
      </c>
      <c r="B83" s="8">
        <v>7002</v>
      </c>
      <c r="C83" s="9">
        <v>365</v>
      </c>
      <c r="D83" s="10">
        <v>375658.228</v>
      </c>
      <c r="E83" s="10">
        <v>130350.29000000001</v>
      </c>
      <c r="F83" s="10">
        <v>369373</v>
      </c>
      <c r="G83" s="11">
        <v>0.56999999999999995</v>
      </c>
      <c r="H83" s="12">
        <f t="shared" si="6"/>
        <v>0</v>
      </c>
      <c r="I83" s="10">
        <v>369728</v>
      </c>
      <c r="J83" s="11">
        <v>0.56999999999999995</v>
      </c>
      <c r="K83" s="10">
        <f t="shared" si="7"/>
        <v>0</v>
      </c>
      <c r="L83" s="10">
        <f t="shared" si="8"/>
        <v>0</v>
      </c>
    </row>
    <row r="84" spans="1:12" s="3" customFormat="1" x14ac:dyDescent="0.2">
      <c r="A84" s="8" t="s">
        <v>91</v>
      </c>
      <c r="B84" s="8">
        <v>38003</v>
      </c>
      <c r="C84" s="9">
        <v>179</v>
      </c>
      <c r="D84" s="10">
        <v>264621.04879999999</v>
      </c>
      <c r="E84" s="10">
        <v>959458.00249999994</v>
      </c>
      <c r="F84" s="10">
        <v>251116</v>
      </c>
      <c r="G84" s="11">
        <v>0.76</v>
      </c>
      <c r="H84" s="12">
        <f t="shared" si="6"/>
        <v>0</v>
      </c>
      <c r="I84" s="10">
        <v>261485</v>
      </c>
      <c r="J84" s="11">
        <v>0.76</v>
      </c>
      <c r="K84" s="10">
        <f t="shared" si="7"/>
        <v>0</v>
      </c>
      <c r="L84" s="10">
        <f t="shared" si="8"/>
        <v>0</v>
      </c>
    </row>
    <row r="85" spans="1:12" s="3" customFormat="1" x14ac:dyDescent="0.2">
      <c r="A85" s="13" t="s">
        <v>108</v>
      </c>
      <c r="B85" s="8">
        <v>45005</v>
      </c>
      <c r="C85" s="9">
        <v>236</v>
      </c>
      <c r="D85" s="10">
        <v>458593.5392</v>
      </c>
      <c r="E85" s="10">
        <v>129662.11250000002</v>
      </c>
      <c r="F85" s="10">
        <v>359219</v>
      </c>
      <c r="G85" s="11">
        <v>0.68</v>
      </c>
      <c r="H85" s="12">
        <f t="shared" si="6"/>
        <v>0</v>
      </c>
      <c r="I85" s="10">
        <v>366279</v>
      </c>
      <c r="J85" s="11">
        <v>0.68</v>
      </c>
      <c r="K85" s="10">
        <f t="shared" si="7"/>
        <v>0</v>
      </c>
      <c r="L85" s="10">
        <f t="shared" si="8"/>
        <v>0</v>
      </c>
    </row>
    <row r="86" spans="1:12" s="3" customFormat="1" x14ac:dyDescent="0.2">
      <c r="A86" s="8" t="s">
        <v>95</v>
      </c>
      <c r="B86" s="8">
        <v>40001</v>
      </c>
      <c r="C86" s="9">
        <v>752.49</v>
      </c>
      <c r="D86" s="10">
        <v>1049871.4935280001</v>
      </c>
      <c r="E86" s="10">
        <v>489891.38499999995</v>
      </c>
      <c r="F86" s="10">
        <v>1120938</v>
      </c>
      <c r="G86" s="11">
        <v>0.88</v>
      </c>
      <c r="H86" s="12">
        <f t="shared" si="6"/>
        <v>0</v>
      </c>
      <c r="I86" s="10">
        <v>1282555</v>
      </c>
      <c r="J86" s="11">
        <v>0.88</v>
      </c>
      <c r="K86" s="10">
        <f t="shared" si="7"/>
        <v>0</v>
      </c>
      <c r="L86" s="10">
        <f t="shared" si="8"/>
        <v>0</v>
      </c>
    </row>
    <row r="87" spans="1:12" s="3" customFormat="1" x14ac:dyDescent="0.2">
      <c r="A87" s="8" t="s">
        <v>128</v>
      </c>
      <c r="B87" s="8">
        <v>52004</v>
      </c>
      <c r="C87" s="9">
        <v>301.3</v>
      </c>
      <c r="D87" s="10">
        <v>292714.34136000002</v>
      </c>
      <c r="E87" s="10">
        <v>1451201.6524999999</v>
      </c>
      <c r="F87" s="10">
        <v>346485</v>
      </c>
      <c r="G87" s="11">
        <v>0.54</v>
      </c>
      <c r="H87" s="12">
        <f t="shared" si="6"/>
        <v>0</v>
      </c>
      <c r="I87" s="10">
        <v>317709</v>
      </c>
      <c r="J87" s="11">
        <v>0.54</v>
      </c>
      <c r="K87" s="10">
        <f t="shared" si="7"/>
        <v>0</v>
      </c>
      <c r="L87" s="10">
        <f t="shared" si="8"/>
        <v>0</v>
      </c>
    </row>
    <row r="88" spans="1:12" s="3" customFormat="1" x14ac:dyDescent="0.2">
      <c r="A88" s="8" t="s">
        <v>99</v>
      </c>
      <c r="B88" s="8">
        <v>41004</v>
      </c>
      <c r="C88" s="9">
        <v>1232.26</v>
      </c>
      <c r="D88" s="10">
        <v>2032415.5866720001</v>
      </c>
      <c r="E88" s="10">
        <v>0</v>
      </c>
      <c r="F88" s="10">
        <v>716538</v>
      </c>
      <c r="G88" s="11">
        <v>1</v>
      </c>
      <c r="H88" s="12">
        <f t="shared" si="6"/>
        <v>299670</v>
      </c>
      <c r="I88" s="10">
        <v>704884</v>
      </c>
      <c r="J88" s="11">
        <v>1</v>
      </c>
      <c r="K88" s="10">
        <f t="shared" si="7"/>
        <v>311324</v>
      </c>
      <c r="L88" s="10">
        <f t="shared" si="8"/>
        <v>610994</v>
      </c>
    </row>
    <row r="89" spans="1:12" s="3" customFormat="1" x14ac:dyDescent="0.2">
      <c r="A89" s="8" t="s">
        <v>106</v>
      </c>
      <c r="B89" s="8">
        <v>44002</v>
      </c>
      <c r="C89" s="9">
        <v>200</v>
      </c>
      <c r="D89" s="10">
        <v>282392.44</v>
      </c>
      <c r="E89" s="10">
        <v>276091.60250000004</v>
      </c>
      <c r="F89" s="10">
        <v>273806</v>
      </c>
      <c r="G89" s="11">
        <v>1</v>
      </c>
      <c r="H89" s="12">
        <f t="shared" si="6"/>
        <v>0</v>
      </c>
      <c r="I89" s="10">
        <v>274406</v>
      </c>
      <c r="J89" s="11">
        <v>1</v>
      </c>
      <c r="K89" s="10">
        <f t="shared" si="7"/>
        <v>0</v>
      </c>
      <c r="L89" s="10">
        <f t="shared" si="8"/>
        <v>0</v>
      </c>
    </row>
    <row r="90" spans="1:12" s="3" customFormat="1" x14ac:dyDescent="0.2">
      <c r="A90" s="8" t="s">
        <v>101</v>
      </c>
      <c r="B90" s="8">
        <v>42001</v>
      </c>
      <c r="C90" s="9">
        <v>356</v>
      </c>
      <c r="D90" s="10">
        <v>429787.20319999999</v>
      </c>
      <c r="E90" s="10">
        <v>564996.56999999995</v>
      </c>
      <c r="F90" s="10">
        <v>449616</v>
      </c>
      <c r="G90" s="11">
        <v>0.36</v>
      </c>
      <c r="H90" s="12">
        <f t="shared" si="6"/>
        <v>0</v>
      </c>
      <c r="I90" s="10">
        <v>450871</v>
      </c>
      <c r="J90" s="11">
        <v>0.36</v>
      </c>
      <c r="K90" s="10">
        <f t="shared" si="7"/>
        <v>0</v>
      </c>
      <c r="L90" s="10">
        <f t="shared" si="8"/>
        <v>0</v>
      </c>
    </row>
    <row r="91" spans="1:12" s="3" customFormat="1" x14ac:dyDescent="0.2">
      <c r="A91" s="8" t="s">
        <v>93</v>
      </c>
      <c r="B91" s="8">
        <v>39002</v>
      </c>
      <c r="C91" s="9">
        <v>1302.46</v>
      </c>
      <c r="D91" s="10">
        <v>1764392.3801120003</v>
      </c>
      <c r="E91" s="10">
        <v>0</v>
      </c>
      <c r="F91" s="10">
        <v>927448</v>
      </c>
      <c r="G91" s="11">
        <v>1</v>
      </c>
      <c r="H91" s="12">
        <f t="shared" si="6"/>
        <v>0</v>
      </c>
      <c r="I91" s="10">
        <v>934475</v>
      </c>
      <c r="J91" s="11">
        <v>1</v>
      </c>
      <c r="K91" s="10">
        <f t="shared" si="7"/>
        <v>0</v>
      </c>
      <c r="L91" s="10">
        <f t="shared" si="8"/>
        <v>0</v>
      </c>
    </row>
    <row r="92" spans="1:12" s="3" customFormat="1" x14ac:dyDescent="0.2">
      <c r="A92" s="8" t="s">
        <v>146</v>
      </c>
      <c r="B92" s="8">
        <v>60003</v>
      </c>
      <c r="C92" s="9">
        <v>236.8</v>
      </c>
      <c r="D92" s="10">
        <v>347226.49696000002</v>
      </c>
      <c r="E92" s="10">
        <v>0</v>
      </c>
      <c r="F92" s="10">
        <v>213942</v>
      </c>
      <c r="G92" s="11">
        <v>1</v>
      </c>
      <c r="H92" s="12">
        <f t="shared" si="6"/>
        <v>0</v>
      </c>
      <c r="I92" s="10">
        <v>206046</v>
      </c>
      <c r="J92" s="11">
        <v>1</v>
      </c>
      <c r="K92" s="10">
        <f t="shared" si="7"/>
        <v>0</v>
      </c>
      <c r="L92" s="10">
        <f t="shared" si="8"/>
        <v>0</v>
      </c>
    </row>
    <row r="93" spans="1:12" s="3" customFormat="1" x14ac:dyDescent="0.2">
      <c r="A93" s="8" t="s">
        <v>104</v>
      </c>
      <c r="B93" s="8">
        <v>43007</v>
      </c>
      <c r="C93" s="9">
        <v>468</v>
      </c>
      <c r="D93" s="10">
        <v>739976.28960000002</v>
      </c>
      <c r="E93" s="10">
        <v>0</v>
      </c>
      <c r="F93" s="10">
        <v>321165</v>
      </c>
      <c r="G93" s="11">
        <v>1</v>
      </c>
      <c r="H93" s="12">
        <f t="shared" si="6"/>
        <v>48823</v>
      </c>
      <c r="I93" s="10">
        <v>309632</v>
      </c>
      <c r="J93" s="11">
        <v>1</v>
      </c>
      <c r="K93" s="10">
        <f t="shared" si="7"/>
        <v>60356</v>
      </c>
      <c r="L93" s="10">
        <f t="shared" si="8"/>
        <v>109179</v>
      </c>
    </row>
    <row r="94" spans="1:12" s="3" customFormat="1" x14ac:dyDescent="0.2">
      <c r="A94" s="8" t="s">
        <v>45</v>
      </c>
      <c r="B94" s="8">
        <v>15001</v>
      </c>
      <c r="C94" s="9">
        <v>133</v>
      </c>
      <c r="D94" s="10">
        <v>157662.47760000001</v>
      </c>
      <c r="E94" s="10">
        <v>193560.89</v>
      </c>
      <c r="F94" s="10">
        <v>143690</v>
      </c>
      <c r="G94" s="11">
        <v>1</v>
      </c>
      <c r="H94" s="12">
        <f t="shared" si="6"/>
        <v>0</v>
      </c>
      <c r="I94" s="10">
        <v>138191</v>
      </c>
      <c r="J94" s="11">
        <v>1</v>
      </c>
      <c r="K94" s="10">
        <f t="shared" si="7"/>
        <v>0</v>
      </c>
      <c r="L94" s="10">
        <f t="shared" si="8"/>
        <v>0</v>
      </c>
    </row>
    <row r="95" spans="1:12" s="3" customFormat="1" x14ac:dyDescent="0.2">
      <c r="A95" s="8" t="s">
        <v>46</v>
      </c>
      <c r="B95" s="8">
        <v>15002</v>
      </c>
      <c r="C95" s="9">
        <v>418</v>
      </c>
      <c r="D95" s="10">
        <v>1064422.9295999999</v>
      </c>
      <c r="E95" s="10">
        <v>0</v>
      </c>
      <c r="F95" s="10">
        <v>153405</v>
      </c>
      <c r="G95" s="11">
        <v>1</v>
      </c>
      <c r="H95" s="12">
        <f t="shared" si="6"/>
        <v>378806</v>
      </c>
      <c r="I95" s="10">
        <v>147801</v>
      </c>
      <c r="J95" s="11">
        <v>1</v>
      </c>
      <c r="K95" s="10">
        <f t="shared" si="7"/>
        <v>384410</v>
      </c>
      <c r="L95" s="10">
        <f t="shared" si="8"/>
        <v>763216</v>
      </c>
    </row>
    <row r="96" spans="1:12" s="3" customFormat="1" x14ac:dyDescent="0.2">
      <c r="A96" s="8" t="s">
        <v>109</v>
      </c>
      <c r="B96" s="8">
        <v>46001</v>
      </c>
      <c r="C96" s="9">
        <v>3532.3999999999996</v>
      </c>
      <c r="D96" s="10">
        <v>5068629.4892800003</v>
      </c>
      <c r="E96" s="10">
        <v>0</v>
      </c>
      <c r="F96" s="10">
        <v>1967578</v>
      </c>
      <c r="G96" s="11">
        <v>1</v>
      </c>
      <c r="H96" s="12">
        <f t="shared" si="6"/>
        <v>566737</v>
      </c>
      <c r="I96" s="10">
        <v>1952845</v>
      </c>
      <c r="J96" s="11">
        <v>1</v>
      </c>
      <c r="K96" s="10">
        <f t="shared" si="7"/>
        <v>581470</v>
      </c>
      <c r="L96" s="10">
        <f t="shared" si="8"/>
        <v>1148207</v>
      </c>
    </row>
    <row r="97" spans="1:12" s="3" customFormat="1" x14ac:dyDescent="0.2">
      <c r="A97" s="8" t="s">
        <v>82</v>
      </c>
      <c r="B97" s="8">
        <v>33002</v>
      </c>
      <c r="C97" s="9">
        <v>274</v>
      </c>
      <c r="D97" s="10">
        <v>321744.53280000004</v>
      </c>
      <c r="E97" s="10">
        <v>677912.78749999998</v>
      </c>
      <c r="F97" s="10">
        <v>215336</v>
      </c>
      <c r="G97" s="11">
        <v>1</v>
      </c>
      <c r="H97" s="12">
        <f t="shared" si="6"/>
        <v>0</v>
      </c>
      <c r="I97" s="10">
        <v>205179</v>
      </c>
      <c r="J97" s="11">
        <v>1</v>
      </c>
      <c r="K97" s="10">
        <f t="shared" si="7"/>
        <v>0</v>
      </c>
      <c r="L97" s="10">
        <f t="shared" si="8"/>
        <v>0</v>
      </c>
    </row>
    <row r="98" spans="1:12" s="3" customFormat="1" x14ac:dyDescent="0.2">
      <c r="A98" s="8" t="s">
        <v>68</v>
      </c>
      <c r="B98" s="8">
        <v>25004</v>
      </c>
      <c r="C98" s="9">
        <v>1176</v>
      </c>
      <c r="D98" s="10">
        <v>1871406.9072</v>
      </c>
      <c r="E98" s="10">
        <v>0</v>
      </c>
      <c r="F98" s="10">
        <v>766254</v>
      </c>
      <c r="G98" s="11">
        <v>1</v>
      </c>
      <c r="H98" s="12">
        <f t="shared" si="6"/>
        <v>169449</v>
      </c>
      <c r="I98" s="10">
        <v>818535</v>
      </c>
      <c r="J98" s="11">
        <v>1</v>
      </c>
      <c r="K98" s="10">
        <f t="shared" si="7"/>
        <v>117168</v>
      </c>
      <c r="L98" s="10">
        <f t="shared" si="8"/>
        <v>286617</v>
      </c>
    </row>
    <row r="99" spans="1:12" s="3" customFormat="1" x14ac:dyDescent="0.2">
      <c r="A99" s="8" t="s">
        <v>76</v>
      </c>
      <c r="B99" s="8">
        <v>29004</v>
      </c>
      <c r="C99" s="9">
        <v>560.01</v>
      </c>
      <c r="D99" s="10">
        <v>1002311.456472</v>
      </c>
      <c r="E99" s="10">
        <v>1256315.5249999999</v>
      </c>
      <c r="F99" s="10">
        <v>941973</v>
      </c>
      <c r="G99" s="11">
        <v>0.4</v>
      </c>
      <c r="H99" s="12">
        <f t="shared" si="6"/>
        <v>0</v>
      </c>
      <c r="I99" s="10">
        <v>924931</v>
      </c>
      <c r="J99" s="11">
        <v>0.4</v>
      </c>
      <c r="K99" s="10">
        <f t="shared" si="7"/>
        <v>0</v>
      </c>
      <c r="L99" s="10">
        <f t="shared" si="8"/>
        <v>0</v>
      </c>
    </row>
    <row r="100" spans="1:12" s="3" customFormat="1" x14ac:dyDescent="0.2">
      <c r="A100" s="8" t="s">
        <v>51</v>
      </c>
      <c r="B100" s="8">
        <v>17002</v>
      </c>
      <c r="C100" s="9">
        <v>3045.2</v>
      </c>
      <c r="D100" s="10">
        <v>4748153.2134400001</v>
      </c>
      <c r="E100" s="10">
        <v>0</v>
      </c>
      <c r="F100" s="10">
        <v>1419636</v>
      </c>
      <c r="G100" s="11">
        <v>1</v>
      </c>
      <c r="H100" s="12">
        <f t="shared" si="6"/>
        <v>954441</v>
      </c>
      <c r="I100" s="10">
        <v>1480384</v>
      </c>
      <c r="J100" s="11">
        <v>1</v>
      </c>
      <c r="K100" s="10">
        <f t="shared" si="7"/>
        <v>893693</v>
      </c>
      <c r="L100" s="10">
        <f t="shared" si="8"/>
        <v>1848134</v>
      </c>
    </row>
    <row r="101" spans="1:12" s="3" customFormat="1" x14ac:dyDescent="0.2">
      <c r="A101" s="8" t="s">
        <v>154</v>
      </c>
      <c r="B101" s="8">
        <v>62006</v>
      </c>
      <c r="C101" s="9">
        <v>636</v>
      </c>
      <c r="D101" s="10">
        <v>924036.4192</v>
      </c>
      <c r="E101" s="10">
        <v>127979.07999999996</v>
      </c>
      <c r="F101" s="10">
        <v>269460</v>
      </c>
      <c r="G101" s="11">
        <v>1</v>
      </c>
      <c r="H101" s="12">
        <f t="shared" ref="H101:H132" si="9">IF((((0.5*D101-F101)*G101)-(E101*0.5))&lt;0,0,ROUND((((0.5*D101-F101)*G101)-(E101*0.5)),0))</f>
        <v>128569</v>
      </c>
      <c r="I101" s="10">
        <v>275279</v>
      </c>
      <c r="J101" s="11">
        <v>1</v>
      </c>
      <c r="K101" s="10">
        <f t="shared" ref="K101:K132" si="10">IF((((0.5*D101-I101)*J101)-(E101*0.5))&lt;0,0,ROUND((((0.5*D101-I101)*J101)-(E101*0.5)),0))</f>
        <v>122750</v>
      </c>
      <c r="L101" s="10">
        <f t="shared" ref="L101:L132" si="11">K101+H101</f>
        <v>251319</v>
      </c>
    </row>
    <row r="102" spans="1:12" s="3" customFormat="1" x14ac:dyDescent="0.2">
      <c r="A102" s="8" t="s">
        <v>103</v>
      </c>
      <c r="B102" s="8">
        <v>43002</v>
      </c>
      <c r="C102" s="9">
        <v>261</v>
      </c>
      <c r="D102" s="10">
        <v>464568.71919999999</v>
      </c>
      <c r="E102" s="10">
        <v>0</v>
      </c>
      <c r="F102" s="10">
        <v>168600</v>
      </c>
      <c r="G102" s="11">
        <v>1</v>
      </c>
      <c r="H102" s="12">
        <f t="shared" si="9"/>
        <v>63684</v>
      </c>
      <c r="I102" s="10">
        <v>158286</v>
      </c>
      <c r="J102" s="11">
        <v>1</v>
      </c>
      <c r="K102" s="10">
        <f t="shared" si="10"/>
        <v>73998</v>
      </c>
      <c r="L102" s="10">
        <f t="shared" si="11"/>
        <v>137682</v>
      </c>
    </row>
    <row r="103" spans="1:12" s="3" customFormat="1" x14ac:dyDescent="0.2">
      <c r="A103" s="8" t="s">
        <v>52</v>
      </c>
      <c r="B103" s="8">
        <v>17003</v>
      </c>
      <c r="C103" s="9">
        <v>251</v>
      </c>
      <c r="D103" s="10">
        <v>413930.24719999998</v>
      </c>
      <c r="E103" s="10">
        <v>0</v>
      </c>
      <c r="F103" s="10">
        <v>172359</v>
      </c>
      <c r="G103" s="11">
        <v>1</v>
      </c>
      <c r="H103" s="12">
        <f t="shared" si="9"/>
        <v>34606</v>
      </c>
      <c r="I103" s="10">
        <v>176598</v>
      </c>
      <c r="J103" s="11">
        <v>1</v>
      </c>
      <c r="K103" s="10">
        <f t="shared" si="10"/>
        <v>30367</v>
      </c>
      <c r="L103" s="10">
        <f t="shared" si="11"/>
        <v>64973</v>
      </c>
    </row>
    <row r="104" spans="1:12" s="3" customFormat="1" x14ac:dyDescent="0.2">
      <c r="A104" s="8" t="s">
        <v>124</v>
      </c>
      <c r="B104" s="8">
        <v>51003</v>
      </c>
      <c r="C104" s="9">
        <v>307</v>
      </c>
      <c r="D104" s="10">
        <v>325533.2904</v>
      </c>
      <c r="E104" s="10">
        <v>288547.26</v>
      </c>
      <c r="F104" s="10">
        <v>124779</v>
      </c>
      <c r="G104" s="11">
        <v>1</v>
      </c>
      <c r="H104" s="12">
        <f t="shared" si="9"/>
        <v>0</v>
      </c>
      <c r="I104" s="10">
        <v>117442</v>
      </c>
      <c r="J104" s="11">
        <v>1</v>
      </c>
      <c r="K104" s="10">
        <f t="shared" si="10"/>
        <v>0</v>
      </c>
      <c r="L104" s="10">
        <f t="shared" si="11"/>
        <v>0</v>
      </c>
    </row>
    <row r="105" spans="1:12" s="3" customFormat="1" x14ac:dyDescent="0.2">
      <c r="A105" s="8" t="s">
        <v>32</v>
      </c>
      <c r="B105" s="8">
        <v>9002</v>
      </c>
      <c r="C105" s="9">
        <v>299.48</v>
      </c>
      <c r="D105" s="10">
        <v>600351.88745600008</v>
      </c>
      <c r="E105" s="10">
        <v>144780.0925</v>
      </c>
      <c r="F105" s="10">
        <v>259061</v>
      </c>
      <c r="G105" s="11">
        <v>1</v>
      </c>
      <c r="H105" s="12">
        <f t="shared" si="9"/>
        <v>0</v>
      </c>
      <c r="I105" s="10">
        <v>241236</v>
      </c>
      <c r="J105" s="11">
        <v>1</v>
      </c>
      <c r="K105" s="10">
        <f t="shared" si="10"/>
        <v>0</v>
      </c>
      <c r="L105" s="10">
        <f t="shared" si="11"/>
        <v>0</v>
      </c>
    </row>
    <row r="106" spans="1:12" s="3" customFormat="1" x14ac:dyDescent="0.2">
      <c r="A106" s="8" t="s">
        <v>140</v>
      </c>
      <c r="B106" s="8">
        <v>56007</v>
      </c>
      <c r="C106" s="9">
        <v>361.1</v>
      </c>
      <c r="D106" s="10">
        <v>477761.68392000004</v>
      </c>
      <c r="E106" s="10">
        <v>249680.41999999998</v>
      </c>
      <c r="F106" s="10">
        <v>550384</v>
      </c>
      <c r="G106" s="11">
        <v>0.19</v>
      </c>
      <c r="H106" s="12">
        <f t="shared" si="9"/>
        <v>0</v>
      </c>
      <c r="I106" s="10">
        <v>544803</v>
      </c>
      <c r="J106" s="11">
        <v>0.19</v>
      </c>
      <c r="K106" s="10">
        <f t="shared" si="10"/>
        <v>0</v>
      </c>
      <c r="L106" s="10">
        <f t="shared" si="11"/>
        <v>0</v>
      </c>
    </row>
    <row r="107" spans="1:12" s="3" customFormat="1" x14ac:dyDescent="0.2">
      <c r="A107" s="8" t="s">
        <v>65</v>
      </c>
      <c r="B107" s="8">
        <v>23003</v>
      </c>
      <c r="C107" s="9">
        <v>111</v>
      </c>
      <c r="D107" s="10">
        <v>161315.63920000001</v>
      </c>
      <c r="E107" s="10">
        <v>0</v>
      </c>
      <c r="F107" s="10">
        <v>58281</v>
      </c>
      <c r="G107" s="11">
        <v>0</v>
      </c>
      <c r="H107" s="12">
        <f t="shared" si="9"/>
        <v>0</v>
      </c>
      <c r="I107" s="10">
        <v>59479</v>
      </c>
      <c r="J107" s="11">
        <v>0</v>
      </c>
      <c r="K107" s="10">
        <f t="shared" si="10"/>
        <v>0</v>
      </c>
      <c r="L107" s="10">
        <f t="shared" si="11"/>
        <v>0</v>
      </c>
    </row>
    <row r="108" spans="1:12" s="3" customFormat="1" x14ac:dyDescent="0.2">
      <c r="A108" s="8" t="s">
        <v>158</v>
      </c>
      <c r="B108" s="8">
        <v>65001</v>
      </c>
      <c r="C108" s="9">
        <v>2263.2399999999998</v>
      </c>
      <c r="D108" s="10">
        <v>3488472.6009279997</v>
      </c>
      <c r="E108" s="10">
        <v>0</v>
      </c>
      <c r="F108" s="10">
        <v>45177</v>
      </c>
      <c r="G108" s="11">
        <v>1</v>
      </c>
      <c r="H108" s="12">
        <f t="shared" si="9"/>
        <v>1699059</v>
      </c>
      <c r="I108" s="10">
        <v>44290</v>
      </c>
      <c r="J108" s="11">
        <v>1</v>
      </c>
      <c r="K108" s="10">
        <f t="shared" si="10"/>
        <v>1699946</v>
      </c>
      <c r="L108" s="10">
        <f t="shared" si="11"/>
        <v>3399005</v>
      </c>
    </row>
    <row r="109" spans="1:12" s="3" customFormat="1" x14ac:dyDescent="0.2">
      <c r="A109" s="8" t="s">
        <v>94</v>
      </c>
      <c r="B109" s="8">
        <v>39006</v>
      </c>
      <c r="C109" s="9">
        <v>317</v>
      </c>
      <c r="D109" s="10">
        <v>474211.76240000001</v>
      </c>
      <c r="E109" s="10">
        <v>372822.62750000006</v>
      </c>
      <c r="F109" s="10">
        <v>368764</v>
      </c>
      <c r="G109" s="11">
        <v>0.92</v>
      </c>
      <c r="H109" s="12">
        <f t="shared" si="9"/>
        <v>0</v>
      </c>
      <c r="I109" s="10">
        <v>366580</v>
      </c>
      <c r="J109" s="11">
        <v>0.92</v>
      </c>
      <c r="K109" s="10">
        <f t="shared" si="10"/>
        <v>0</v>
      </c>
      <c r="L109" s="10">
        <f t="shared" si="11"/>
        <v>0</v>
      </c>
    </row>
    <row r="110" spans="1:12" s="3" customFormat="1" x14ac:dyDescent="0.2">
      <c r="A110" s="8" t="s">
        <v>147</v>
      </c>
      <c r="B110" s="8">
        <v>60004</v>
      </c>
      <c r="C110" s="9">
        <v>524.1</v>
      </c>
      <c r="D110" s="10">
        <v>631693.57752000005</v>
      </c>
      <c r="E110" s="10">
        <v>158193.88499999998</v>
      </c>
      <c r="F110" s="10">
        <v>305885</v>
      </c>
      <c r="G110" s="11">
        <v>1</v>
      </c>
      <c r="H110" s="12">
        <f t="shared" si="9"/>
        <v>0</v>
      </c>
      <c r="I110" s="10">
        <v>308244</v>
      </c>
      <c r="J110" s="11">
        <v>1</v>
      </c>
      <c r="K110" s="10">
        <f t="shared" si="10"/>
        <v>0</v>
      </c>
      <c r="L110" s="10">
        <f t="shared" si="11"/>
        <v>0</v>
      </c>
    </row>
    <row r="111" spans="1:12" s="3" customFormat="1" x14ac:dyDescent="0.2">
      <c r="A111" s="8" t="s">
        <v>83</v>
      </c>
      <c r="B111" s="8">
        <v>33003</v>
      </c>
      <c r="C111" s="9">
        <v>576</v>
      </c>
      <c r="D111" s="10">
        <v>809501.58719999995</v>
      </c>
      <c r="E111" s="10">
        <v>35025.359999999986</v>
      </c>
      <c r="F111" s="10">
        <v>407415</v>
      </c>
      <c r="G111" s="11">
        <v>1</v>
      </c>
      <c r="H111" s="12">
        <f t="shared" si="9"/>
        <v>0</v>
      </c>
      <c r="I111" s="10">
        <v>396325</v>
      </c>
      <c r="J111" s="11">
        <v>1</v>
      </c>
      <c r="K111" s="10">
        <f t="shared" si="10"/>
        <v>0</v>
      </c>
      <c r="L111" s="10">
        <f t="shared" si="11"/>
        <v>0</v>
      </c>
    </row>
    <row r="112" spans="1:12" s="3" customFormat="1" x14ac:dyDescent="0.2">
      <c r="A112" s="8" t="s">
        <v>80</v>
      </c>
      <c r="B112" s="8">
        <v>32002</v>
      </c>
      <c r="C112" s="9">
        <v>3052.79</v>
      </c>
      <c r="D112" s="10">
        <v>4456481.7876880001</v>
      </c>
      <c r="E112" s="10">
        <v>0</v>
      </c>
      <c r="F112" s="10">
        <v>1304162</v>
      </c>
      <c r="G112" s="11">
        <v>1</v>
      </c>
      <c r="H112" s="12">
        <f t="shared" si="9"/>
        <v>924079</v>
      </c>
      <c r="I112" s="10">
        <v>1282595</v>
      </c>
      <c r="J112" s="11">
        <v>1</v>
      </c>
      <c r="K112" s="10">
        <f t="shared" si="10"/>
        <v>945646</v>
      </c>
      <c r="L112" s="10">
        <f t="shared" si="11"/>
        <v>1869725</v>
      </c>
    </row>
    <row r="113" spans="1:12" s="3" customFormat="1" x14ac:dyDescent="0.2">
      <c r="A113" s="8" t="s">
        <v>12</v>
      </c>
      <c r="B113" s="8">
        <v>1001</v>
      </c>
      <c r="C113" s="9">
        <v>289</v>
      </c>
      <c r="D113" s="10">
        <v>635387.24080000003</v>
      </c>
      <c r="E113" s="10">
        <v>54189.207500000019</v>
      </c>
      <c r="F113" s="10">
        <v>251719</v>
      </c>
      <c r="G113" s="11">
        <v>1</v>
      </c>
      <c r="H113" s="12">
        <f t="shared" si="9"/>
        <v>38880</v>
      </c>
      <c r="I113" s="10">
        <v>253544</v>
      </c>
      <c r="J113" s="11">
        <v>1</v>
      </c>
      <c r="K113" s="10">
        <f t="shared" si="10"/>
        <v>37055</v>
      </c>
      <c r="L113" s="10">
        <f t="shared" si="11"/>
        <v>75935</v>
      </c>
    </row>
    <row r="114" spans="1:12" s="3" customFormat="1" x14ac:dyDescent="0.2">
      <c r="A114" s="8" t="s">
        <v>36</v>
      </c>
      <c r="B114" s="8">
        <v>11005</v>
      </c>
      <c r="C114" s="9">
        <v>615.70000000000005</v>
      </c>
      <c r="D114" s="10">
        <v>718167.74103999999</v>
      </c>
      <c r="E114" s="10">
        <v>108511.63500000001</v>
      </c>
      <c r="F114" s="10">
        <v>590782</v>
      </c>
      <c r="G114" s="11">
        <v>0.55000000000000004</v>
      </c>
      <c r="H114" s="12">
        <f t="shared" si="9"/>
        <v>0</v>
      </c>
      <c r="I114" s="10">
        <v>589817</v>
      </c>
      <c r="J114" s="11">
        <v>0.55000000000000004</v>
      </c>
      <c r="K114" s="10">
        <f t="shared" si="10"/>
        <v>0</v>
      </c>
      <c r="L114" s="10">
        <f t="shared" si="11"/>
        <v>0</v>
      </c>
    </row>
    <row r="115" spans="1:12" s="3" customFormat="1" x14ac:dyDescent="0.2">
      <c r="A115" s="8" t="s">
        <v>125</v>
      </c>
      <c r="B115" s="8">
        <v>51004</v>
      </c>
      <c r="C115" s="9">
        <v>15721.84</v>
      </c>
      <c r="D115" s="10">
        <v>25269972.486848</v>
      </c>
      <c r="E115" s="10">
        <v>5567932.379999999</v>
      </c>
      <c r="F115" s="10">
        <v>8574069</v>
      </c>
      <c r="G115" s="11">
        <v>1</v>
      </c>
      <c r="H115" s="12">
        <f t="shared" si="9"/>
        <v>1276951</v>
      </c>
      <c r="I115" s="10">
        <v>8824882</v>
      </c>
      <c r="J115" s="11">
        <v>1</v>
      </c>
      <c r="K115" s="10">
        <f t="shared" si="10"/>
        <v>1026138</v>
      </c>
      <c r="L115" s="10">
        <f t="shared" si="11"/>
        <v>2303089</v>
      </c>
    </row>
    <row r="116" spans="1:12" s="3" customFormat="1" x14ac:dyDescent="0.2">
      <c r="A116" s="8" t="s">
        <v>138</v>
      </c>
      <c r="B116" s="8">
        <v>56004</v>
      </c>
      <c r="C116" s="9">
        <v>518.15</v>
      </c>
      <c r="D116" s="10">
        <v>2159390.0166799999</v>
      </c>
      <c r="E116" s="10">
        <v>469724.41500000004</v>
      </c>
      <c r="F116" s="10">
        <v>451972</v>
      </c>
      <c r="G116" s="11">
        <v>1</v>
      </c>
      <c r="H116" s="12">
        <f t="shared" si="9"/>
        <v>392861</v>
      </c>
      <c r="I116" s="10">
        <v>446279</v>
      </c>
      <c r="J116" s="11">
        <v>1</v>
      </c>
      <c r="K116" s="10">
        <f t="shared" si="10"/>
        <v>398554</v>
      </c>
      <c r="L116" s="10">
        <f t="shared" si="11"/>
        <v>791415</v>
      </c>
    </row>
    <row r="117" spans="1:12" s="3" customFormat="1" x14ac:dyDescent="0.2">
      <c r="A117" s="8" t="s">
        <v>132</v>
      </c>
      <c r="B117" s="8">
        <v>54004</v>
      </c>
      <c r="C117" s="9">
        <v>246</v>
      </c>
      <c r="D117" s="10">
        <v>333660.01120000001</v>
      </c>
      <c r="E117" s="10">
        <v>259890.56</v>
      </c>
      <c r="F117" s="10">
        <v>159576</v>
      </c>
      <c r="G117" s="11">
        <v>1</v>
      </c>
      <c r="H117" s="12">
        <f t="shared" si="9"/>
        <v>0</v>
      </c>
      <c r="I117" s="10">
        <v>157218</v>
      </c>
      <c r="J117" s="11">
        <v>1</v>
      </c>
      <c r="K117" s="10">
        <f t="shared" si="10"/>
        <v>0</v>
      </c>
      <c r="L117" s="10">
        <f t="shared" si="11"/>
        <v>0</v>
      </c>
    </row>
    <row r="118" spans="1:12" s="3" customFormat="1" x14ac:dyDescent="0.2">
      <c r="A118" s="8" t="s">
        <v>136</v>
      </c>
      <c r="B118" s="8">
        <v>55005</v>
      </c>
      <c r="C118" s="9">
        <v>209</v>
      </c>
      <c r="D118" s="10">
        <v>202257.46480000002</v>
      </c>
      <c r="E118" s="10">
        <v>420694.48</v>
      </c>
      <c r="F118" s="10">
        <v>344303</v>
      </c>
      <c r="G118" s="11">
        <v>0.22</v>
      </c>
      <c r="H118" s="12">
        <f t="shared" si="9"/>
        <v>0</v>
      </c>
      <c r="I118" s="10">
        <v>337705</v>
      </c>
      <c r="J118" s="11">
        <v>0.22</v>
      </c>
      <c r="K118" s="10">
        <f t="shared" si="10"/>
        <v>0</v>
      </c>
      <c r="L118" s="10">
        <f t="shared" si="11"/>
        <v>0</v>
      </c>
    </row>
    <row r="119" spans="1:12" s="3" customFormat="1" x14ac:dyDescent="0.2">
      <c r="A119" s="8" t="s">
        <v>20</v>
      </c>
      <c r="B119" s="8">
        <v>4003</v>
      </c>
      <c r="C119" s="9">
        <v>271</v>
      </c>
      <c r="D119" s="10">
        <v>395856.1912</v>
      </c>
      <c r="E119" s="10">
        <v>348817.46749999997</v>
      </c>
      <c r="F119" s="10">
        <v>295693</v>
      </c>
      <c r="G119" s="11">
        <v>0.67</v>
      </c>
      <c r="H119" s="12">
        <f t="shared" si="9"/>
        <v>0</v>
      </c>
      <c r="I119" s="10">
        <v>284916</v>
      </c>
      <c r="J119" s="11">
        <v>0.67</v>
      </c>
      <c r="K119" s="10">
        <f t="shared" si="10"/>
        <v>0</v>
      </c>
      <c r="L119" s="10">
        <f t="shared" si="11"/>
        <v>0</v>
      </c>
    </row>
    <row r="120" spans="1:12" s="3" customFormat="1" x14ac:dyDescent="0.2">
      <c r="A120" s="8" t="s">
        <v>153</v>
      </c>
      <c r="B120" s="8">
        <v>62005</v>
      </c>
      <c r="C120" s="9">
        <v>186</v>
      </c>
      <c r="D120" s="10">
        <v>269880.17920000001</v>
      </c>
      <c r="E120" s="10">
        <v>211296.63</v>
      </c>
      <c r="F120" s="10">
        <v>412886</v>
      </c>
      <c r="G120" s="11">
        <v>0.3</v>
      </c>
      <c r="H120" s="12">
        <f t="shared" si="9"/>
        <v>0</v>
      </c>
      <c r="I120" s="10">
        <v>426121</v>
      </c>
      <c r="J120" s="11">
        <v>0.3</v>
      </c>
      <c r="K120" s="10">
        <f t="shared" si="10"/>
        <v>0</v>
      </c>
      <c r="L120" s="10">
        <f t="shared" si="11"/>
        <v>0</v>
      </c>
    </row>
    <row r="121" spans="1:12" s="3" customFormat="1" x14ac:dyDescent="0.2">
      <c r="A121" s="8" t="s">
        <v>117</v>
      </c>
      <c r="B121" s="8">
        <v>49005</v>
      </c>
      <c r="C121" s="9">
        <v>28507.82</v>
      </c>
      <c r="D121" s="10">
        <v>52022213.337104</v>
      </c>
      <c r="E121" s="10">
        <v>0</v>
      </c>
      <c r="F121" s="10">
        <v>12515863</v>
      </c>
      <c r="G121" s="11">
        <v>1</v>
      </c>
      <c r="H121" s="12">
        <f t="shared" si="9"/>
        <v>13495244</v>
      </c>
      <c r="I121" s="10">
        <v>12259293</v>
      </c>
      <c r="J121" s="11">
        <v>1</v>
      </c>
      <c r="K121" s="10">
        <f t="shared" si="10"/>
        <v>13751814</v>
      </c>
      <c r="L121" s="10">
        <f t="shared" si="11"/>
        <v>27247058</v>
      </c>
    </row>
    <row r="122" spans="1:12" s="3" customFormat="1" x14ac:dyDescent="0.2">
      <c r="A122" s="8" t="s">
        <v>23</v>
      </c>
      <c r="B122" s="8">
        <v>5005</v>
      </c>
      <c r="C122" s="9">
        <v>801.11</v>
      </c>
      <c r="D122" s="10">
        <v>1126505.476392</v>
      </c>
      <c r="E122" s="10">
        <v>0</v>
      </c>
      <c r="F122" s="10">
        <v>364068</v>
      </c>
      <c r="G122" s="11">
        <v>1</v>
      </c>
      <c r="H122" s="12">
        <f t="shared" si="9"/>
        <v>199185</v>
      </c>
      <c r="I122" s="10">
        <v>357917</v>
      </c>
      <c r="J122" s="11">
        <v>1</v>
      </c>
      <c r="K122" s="10">
        <f t="shared" si="10"/>
        <v>205336</v>
      </c>
      <c r="L122" s="10">
        <f t="shared" si="11"/>
        <v>404521</v>
      </c>
    </row>
    <row r="123" spans="1:12" s="3" customFormat="1" x14ac:dyDescent="0.2">
      <c r="A123" s="8" t="s">
        <v>131</v>
      </c>
      <c r="B123" s="8">
        <v>54002</v>
      </c>
      <c r="C123" s="9">
        <v>1038</v>
      </c>
      <c r="D123" s="10">
        <v>2071778.1935999999</v>
      </c>
      <c r="E123" s="10">
        <v>838957.58499999996</v>
      </c>
      <c r="F123" s="10">
        <v>691583</v>
      </c>
      <c r="G123" s="11">
        <v>1</v>
      </c>
      <c r="H123" s="12">
        <f t="shared" si="9"/>
        <v>0</v>
      </c>
      <c r="I123" s="10">
        <v>696025</v>
      </c>
      <c r="J123" s="11">
        <v>1</v>
      </c>
      <c r="K123" s="10">
        <f t="shared" si="10"/>
        <v>0</v>
      </c>
      <c r="L123" s="10">
        <f t="shared" si="11"/>
        <v>0</v>
      </c>
    </row>
    <row r="124" spans="1:12" s="3" customFormat="1" x14ac:dyDescent="0.2">
      <c r="A124" s="8" t="s">
        <v>47</v>
      </c>
      <c r="B124" s="8">
        <v>15003</v>
      </c>
      <c r="C124" s="9">
        <v>185</v>
      </c>
      <c r="D124" s="10">
        <v>384028.73200000002</v>
      </c>
      <c r="E124" s="10">
        <v>0</v>
      </c>
      <c r="F124" s="10">
        <v>15154</v>
      </c>
      <c r="G124" s="11">
        <v>1</v>
      </c>
      <c r="H124" s="12">
        <f t="shared" si="9"/>
        <v>176860</v>
      </c>
      <c r="I124" s="10">
        <v>13972</v>
      </c>
      <c r="J124" s="11">
        <v>1</v>
      </c>
      <c r="K124" s="10">
        <f t="shared" si="10"/>
        <v>178042</v>
      </c>
      <c r="L124" s="10">
        <f t="shared" si="11"/>
        <v>354902</v>
      </c>
    </row>
    <row r="125" spans="1:12" s="3" customFormat="1" x14ac:dyDescent="0.2">
      <c r="A125" s="8" t="s">
        <v>71</v>
      </c>
      <c r="B125" s="8">
        <v>26005</v>
      </c>
      <c r="C125" s="9">
        <v>95</v>
      </c>
      <c r="D125" s="10">
        <v>132192.484</v>
      </c>
      <c r="E125" s="10">
        <v>903721.85</v>
      </c>
      <c r="F125" s="10">
        <v>118158</v>
      </c>
      <c r="G125" s="11">
        <v>1</v>
      </c>
      <c r="H125" s="12">
        <f t="shared" si="9"/>
        <v>0</v>
      </c>
      <c r="I125" s="10">
        <v>112302</v>
      </c>
      <c r="J125" s="11">
        <v>1</v>
      </c>
      <c r="K125" s="10">
        <f t="shared" si="10"/>
        <v>0</v>
      </c>
      <c r="L125" s="10">
        <f t="shared" si="11"/>
        <v>0</v>
      </c>
    </row>
    <row r="126" spans="1:12" s="3" customFormat="1" x14ac:dyDescent="0.2">
      <c r="A126" s="8" t="s">
        <v>96</v>
      </c>
      <c r="B126" s="8">
        <v>40002</v>
      </c>
      <c r="C126" s="9">
        <v>2838.2</v>
      </c>
      <c r="D126" s="10">
        <v>3968745.64304</v>
      </c>
      <c r="E126" s="10">
        <v>0</v>
      </c>
      <c r="F126" s="10">
        <v>1624414</v>
      </c>
      <c r="G126" s="11">
        <v>1</v>
      </c>
      <c r="H126" s="12">
        <f t="shared" si="9"/>
        <v>359959</v>
      </c>
      <c r="I126" s="10">
        <v>1722384</v>
      </c>
      <c r="J126" s="11">
        <v>1</v>
      </c>
      <c r="K126" s="10">
        <f t="shared" si="10"/>
        <v>261989</v>
      </c>
      <c r="L126" s="10">
        <f t="shared" si="11"/>
        <v>621948</v>
      </c>
    </row>
    <row r="127" spans="1:12" s="3" customFormat="1" x14ac:dyDescent="0.2">
      <c r="A127" s="8" t="s">
        <v>141</v>
      </c>
      <c r="B127" s="8">
        <v>57001</v>
      </c>
      <c r="C127" s="9">
        <v>444.66</v>
      </c>
      <c r="D127" s="10">
        <v>774544.171952</v>
      </c>
      <c r="E127" s="10">
        <v>1831026.0724999998</v>
      </c>
      <c r="F127" s="10">
        <v>459766</v>
      </c>
      <c r="G127" s="11">
        <v>1</v>
      </c>
      <c r="H127" s="12">
        <f t="shared" si="9"/>
        <v>0</v>
      </c>
      <c r="I127" s="10">
        <v>461519</v>
      </c>
      <c r="J127" s="11">
        <v>1</v>
      </c>
      <c r="K127" s="10">
        <f t="shared" si="10"/>
        <v>0</v>
      </c>
      <c r="L127" s="10">
        <f t="shared" si="11"/>
        <v>0</v>
      </c>
    </row>
    <row r="128" spans="1:12" s="3" customFormat="1" x14ac:dyDescent="0.2">
      <c r="A128" s="8" t="s">
        <v>133</v>
      </c>
      <c r="B128" s="8">
        <v>54006</v>
      </c>
      <c r="C128" s="9">
        <v>189</v>
      </c>
      <c r="D128" s="10">
        <v>235705.5208</v>
      </c>
      <c r="E128" s="10">
        <v>328979.73</v>
      </c>
      <c r="F128" s="10">
        <v>119554</v>
      </c>
      <c r="G128" s="11">
        <v>1</v>
      </c>
      <c r="H128" s="12">
        <f t="shared" si="9"/>
        <v>0</v>
      </c>
      <c r="I128" s="10">
        <v>133743</v>
      </c>
      <c r="J128" s="11">
        <v>1</v>
      </c>
      <c r="K128" s="10">
        <f t="shared" si="10"/>
        <v>0</v>
      </c>
      <c r="L128" s="10">
        <f t="shared" si="11"/>
        <v>0</v>
      </c>
    </row>
    <row r="129" spans="1:12" s="3" customFormat="1" x14ac:dyDescent="0.2">
      <c r="A129" s="8" t="s">
        <v>100</v>
      </c>
      <c r="B129" s="8">
        <v>41005</v>
      </c>
      <c r="C129" s="9">
        <v>2549.29</v>
      </c>
      <c r="D129" s="10">
        <v>4578043.6224879995</v>
      </c>
      <c r="E129" s="10">
        <v>0</v>
      </c>
      <c r="F129" s="10">
        <v>893761</v>
      </c>
      <c r="G129" s="11">
        <v>1</v>
      </c>
      <c r="H129" s="12">
        <f t="shared" si="9"/>
        <v>1395261</v>
      </c>
      <c r="I129" s="10">
        <v>960980</v>
      </c>
      <c r="J129" s="11">
        <v>1</v>
      </c>
      <c r="K129" s="10">
        <f t="shared" si="10"/>
        <v>1328042</v>
      </c>
      <c r="L129" s="10">
        <f t="shared" si="11"/>
        <v>2723303</v>
      </c>
    </row>
    <row r="130" spans="1:12" s="3" customFormat="1" x14ac:dyDescent="0.2">
      <c r="A130" s="8" t="s">
        <v>57</v>
      </c>
      <c r="B130" s="8">
        <v>20003</v>
      </c>
      <c r="C130" s="9">
        <v>385</v>
      </c>
      <c r="D130" s="10">
        <v>452031.17200000002</v>
      </c>
      <c r="E130" s="10">
        <v>0</v>
      </c>
      <c r="F130" s="10">
        <v>169428</v>
      </c>
      <c r="G130" s="11">
        <v>1</v>
      </c>
      <c r="H130" s="12">
        <f t="shared" si="9"/>
        <v>56588</v>
      </c>
      <c r="I130" s="10">
        <v>151080</v>
      </c>
      <c r="J130" s="11">
        <v>1</v>
      </c>
      <c r="K130" s="10">
        <f t="shared" si="10"/>
        <v>74936</v>
      </c>
      <c r="L130" s="10">
        <f t="shared" si="11"/>
        <v>131524</v>
      </c>
    </row>
    <row r="131" spans="1:12" s="3" customFormat="1" x14ac:dyDescent="0.2">
      <c r="A131" s="8" t="s">
        <v>159</v>
      </c>
      <c r="B131" s="8">
        <v>66001</v>
      </c>
      <c r="C131" s="9">
        <v>2156</v>
      </c>
      <c r="D131" s="10">
        <v>3139015.1632000003</v>
      </c>
      <c r="E131" s="10">
        <v>0</v>
      </c>
      <c r="F131" s="10">
        <v>142296</v>
      </c>
      <c r="G131" s="11">
        <v>1</v>
      </c>
      <c r="H131" s="12">
        <f t="shared" si="9"/>
        <v>1427212</v>
      </c>
      <c r="I131" s="10">
        <v>145236</v>
      </c>
      <c r="J131" s="11">
        <v>1</v>
      </c>
      <c r="K131" s="10">
        <f t="shared" si="10"/>
        <v>1424272</v>
      </c>
      <c r="L131" s="10">
        <f t="shared" si="11"/>
        <v>2851484</v>
      </c>
    </row>
    <row r="132" spans="1:12" s="3" customFormat="1" x14ac:dyDescent="0.2">
      <c r="A132" s="8" t="s">
        <v>118</v>
      </c>
      <c r="B132" s="8">
        <v>49006</v>
      </c>
      <c r="C132" s="9">
        <v>1012.41</v>
      </c>
      <c r="D132" s="10">
        <v>1435948.569752</v>
      </c>
      <c r="E132" s="10">
        <v>0</v>
      </c>
      <c r="F132" s="10">
        <v>754373</v>
      </c>
      <c r="G132" s="11">
        <v>1</v>
      </c>
      <c r="H132" s="12">
        <f t="shared" si="9"/>
        <v>0</v>
      </c>
      <c r="I132" s="10">
        <v>804556</v>
      </c>
      <c r="J132" s="11">
        <v>1</v>
      </c>
      <c r="K132" s="10">
        <f t="shared" si="10"/>
        <v>0</v>
      </c>
      <c r="L132" s="10">
        <f t="shared" si="11"/>
        <v>0</v>
      </c>
    </row>
    <row r="133" spans="1:12" s="3" customFormat="1" x14ac:dyDescent="0.2">
      <c r="A133" s="8" t="s">
        <v>84</v>
      </c>
      <c r="B133" s="8">
        <v>33005</v>
      </c>
      <c r="C133" s="9">
        <v>170</v>
      </c>
      <c r="D133" s="10">
        <v>233429.024</v>
      </c>
      <c r="E133" s="10">
        <v>760123.94500000007</v>
      </c>
      <c r="F133" s="10">
        <v>272728</v>
      </c>
      <c r="G133" s="11">
        <v>1</v>
      </c>
      <c r="H133" s="12">
        <f t="shared" ref="H133:H164" si="12">IF((((0.5*D133-F133)*G133)-(E133*0.5))&lt;0,0,ROUND((((0.5*D133-F133)*G133)-(E133*0.5)),0))</f>
        <v>0</v>
      </c>
      <c r="I133" s="10">
        <v>264602</v>
      </c>
      <c r="J133" s="11">
        <v>1</v>
      </c>
      <c r="K133" s="10">
        <f t="shared" ref="K133:K164" si="13">IF((((0.5*D133-I133)*J133)-(E133*0.5))&lt;0,0,ROUND((((0.5*D133-I133)*J133)-(E133*0.5)),0))</f>
        <v>0</v>
      </c>
      <c r="L133" s="10">
        <f t="shared" ref="L133:L164" si="14">K133+H133</f>
        <v>0</v>
      </c>
    </row>
    <row r="134" spans="1:12" s="3" customFormat="1" x14ac:dyDescent="0.2">
      <c r="A134" s="8" t="s">
        <v>39</v>
      </c>
      <c r="B134" s="8">
        <v>13001</v>
      </c>
      <c r="C134" s="9">
        <v>1551.06</v>
      </c>
      <c r="D134" s="10">
        <v>2737251.754032</v>
      </c>
      <c r="E134" s="10">
        <v>663625.33000000007</v>
      </c>
      <c r="F134" s="10">
        <v>679644</v>
      </c>
      <c r="G134" s="11">
        <v>1</v>
      </c>
      <c r="H134" s="12">
        <f t="shared" si="12"/>
        <v>357169</v>
      </c>
      <c r="I134" s="10">
        <v>681226</v>
      </c>
      <c r="J134" s="11">
        <v>1</v>
      </c>
      <c r="K134" s="10">
        <f t="shared" si="13"/>
        <v>355587</v>
      </c>
      <c r="L134" s="10">
        <f t="shared" si="14"/>
        <v>712756</v>
      </c>
    </row>
    <row r="135" spans="1:12" s="3" customFormat="1" x14ac:dyDescent="0.2">
      <c r="A135" s="8" t="s">
        <v>148</v>
      </c>
      <c r="B135" s="8">
        <v>60006</v>
      </c>
      <c r="C135" s="9">
        <v>421.58</v>
      </c>
      <c r="D135" s="10">
        <v>547986.69057600002</v>
      </c>
      <c r="E135" s="10">
        <v>1531894.9624999999</v>
      </c>
      <c r="F135" s="10">
        <v>347131</v>
      </c>
      <c r="G135" s="11">
        <v>1</v>
      </c>
      <c r="H135" s="12">
        <f t="shared" si="12"/>
        <v>0</v>
      </c>
      <c r="I135" s="10">
        <v>335228</v>
      </c>
      <c r="J135" s="11">
        <v>1</v>
      </c>
      <c r="K135" s="10">
        <f t="shared" si="13"/>
        <v>0</v>
      </c>
      <c r="L135" s="10">
        <f t="shared" si="14"/>
        <v>0</v>
      </c>
    </row>
    <row r="136" spans="1:12" s="3" customFormat="1" x14ac:dyDescent="0.2">
      <c r="A136" s="8" t="s">
        <v>35</v>
      </c>
      <c r="B136" s="8">
        <v>11004</v>
      </c>
      <c r="C136" s="9">
        <v>813</v>
      </c>
      <c r="D136" s="10">
        <v>1544681.5736000002</v>
      </c>
      <c r="E136" s="10">
        <v>0</v>
      </c>
      <c r="F136" s="10">
        <v>298527</v>
      </c>
      <c r="G136" s="11">
        <v>1</v>
      </c>
      <c r="H136" s="12">
        <f t="shared" si="12"/>
        <v>473814</v>
      </c>
      <c r="I136" s="10">
        <v>297980</v>
      </c>
      <c r="J136" s="11">
        <v>1</v>
      </c>
      <c r="K136" s="10">
        <f t="shared" si="13"/>
        <v>474361</v>
      </c>
      <c r="L136" s="10">
        <f t="shared" si="14"/>
        <v>948175</v>
      </c>
    </row>
    <row r="137" spans="1:12" s="3" customFormat="1" x14ac:dyDescent="0.2">
      <c r="A137" s="8" t="s">
        <v>126</v>
      </c>
      <c r="B137" s="8">
        <v>51005</v>
      </c>
      <c r="C137" s="9">
        <v>294.28000000000003</v>
      </c>
      <c r="D137" s="10">
        <v>270528.16201600002</v>
      </c>
      <c r="E137" s="10">
        <v>173865.71250000002</v>
      </c>
      <c r="F137" s="10">
        <v>237219</v>
      </c>
      <c r="G137" s="11">
        <v>1</v>
      </c>
      <c r="H137" s="12">
        <f t="shared" si="12"/>
        <v>0</v>
      </c>
      <c r="I137" s="10">
        <v>217219</v>
      </c>
      <c r="J137" s="11">
        <v>1</v>
      </c>
      <c r="K137" s="10">
        <f t="shared" si="13"/>
        <v>0</v>
      </c>
      <c r="L137" s="10">
        <f t="shared" si="14"/>
        <v>0</v>
      </c>
    </row>
    <row r="138" spans="1:12" s="3" customFormat="1" x14ac:dyDescent="0.2">
      <c r="A138" s="8" t="s">
        <v>27</v>
      </c>
      <c r="B138" s="8">
        <v>6005</v>
      </c>
      <c r="C138" s="9">
        <v>314</v>
      </c>
      <c r="D138" s="10">
        <v>404779.42080000002</v>
      </c>
      <c r="E138" s="10">
        <v>125718.51000000001</v>
      </c>
      <c r="F138" s="10">
        <v>202141</v>
      </c>
      <c r="G138" s="11">
        <v>0.83</v>
      </c>
      <c r="H138" s="12">
        <f t="shared" si="12"/>
        <v>0</v>
      </c>
      <c r="I138" s="10">
        <v>204281</v>
      </c>
      <c r="J138" s="11">
        <v>0.83</v>
      </c>
      <c r="K138" s="10">
        <f t="shared" si="13"/>
        <v>0</v>
      </c>
      <c r="L138" s="10">
        <f t="shared" si="14"/>
        <v>0</v>
      </c>
    </row>
    <row r="139" spans="1:12" s="3" customFormat="1" x14ac:dyDescent="0.2">
      <c r="A139" s="8" t="s">
        <v>43</v>
      </c>
      <c r="B139" s="8">
        <v>14004</v>
      </c>
      <c r="C139" s="9">
        <v>4307.49</v>
      </c>
      <c r="D139" s="10">
        <v>7353316.2895280002</v>
      </c>
      <c r="E139" s="10">
        <v>128141.28749999986</v>
      </c>
      <c r="F139" s="10">
        <v>2210180</v>
      </c>
      <c r="G139" s="11">
        <v>1</v>
      </c>
      <c r="H139" s="12">
        <f t="shared" si="12"/>
        <v>1402408</v>
      </c>
      <c r="I139" s="10">
        <v>2258065</v>
      </c>
      <c r="J139" s="11">
        <v>1</v>
      </c>
      <c r="K139" s="10">
        <f t="shared" si="13"/>
        <v>1354523</v>
      </c>
      <c r="L139" s="10">
        <f t="shared" si="14"/>
        <v>2756931</v>
      </c>
    </row>
    <row r="140" spans="1:12" s="3" customFormat="1" x14ac:dyDescent="0.2">
      <c r="A140" s="8" t="s">
        <v>53</v>
      </c>
      <c r="B140" s="8">
        <v>18003</v>
      </c>
      <c r="C140" s="9">
        <v>176</v>
      </c>
      <c r="D140" s="10">
        <v>209998.7072</v>
      </c>
      <c r="E140" s="10">
        <v>525111.34</v>
      </c>
      <c r="F140" s="10">
        <v>158039</v>
      </c>
      <c r="G140" s="11">
        <v>1</v>
      </c>
      <c r="H140" s="12">
        <f t="shared" si="12"/>
        <v>0</v>
      </c>
      <c r="I140" s="10">
        <v>162486</v>
      </c>
      <c r="J140" s="11">
        <v>1</v>
      </c>
      <c r="K140" s="10">
        <f t="shared" si="13"/>
        <v>0</v>
      </c>
      <c r="L140" s="10">
        <f t="shared" si="14"/>
        <v>0</v>
      </c>
    </row>
    <row r="141" spans="1:12" s="3" customFormat="1" x14ac:dyDescent="0.2">
      <c r="A141" s="8" t="s">
        <v>44</v>
      </c>
      <c r="B141" s="8">
        <v>14005</v>
      </c>
      <c r="C141" s="9">
        <v>284</v>
      </c>
      <c r="D141" s="10">
        <v>361597.0048</v>
      </c>
      <c r="E141" s="10">
        <v>37246.487500000003</v>
      </c>
      <c r="F141" s="10">
        <v>192974</v>
      </c>
      <c r="G141" s="11">
        <v>1</v>
      </c>
      <c r="H141" s="12">
        <f t="shared" si="12"/>
        <v>0</v>
      </c>
      <c r="I141" s="10">
        <v>216262</v>
      </c>
      <c r="J141" s="11">
        <v>1</v>
      </c>
      <c r="K141" s="10">
        <f t="shared" si="13"/>
        <v>0</v>
      </c>
      <c r="L141" s="10">
        <f t="shared" si="14"/>
        <v>0</v>
      </c>
    </row>
    <row r="142" spans="1:12" s="3" customFormat="1" x14ac:dyDescent="0.2">
      <c r="A142" s="8" t="s">
        <v>54</v>
      </c>
      <c r="B142" s="8">
        <v>18005</v>
      </c>
      <c r="C142" s="9">
        <v>566.85</v>
      </c>
      <c r="D142" s="10">
        <v>809673.19532000006</v>
      </c>
      <c r="E142" s="10">
        <v>2118004.1574999997</v>
      </c>
      <c r="F142" s="10">
        <v>545854</v>
      </c>
      <c r="G142" s="11">
        <v>0.7</v>
      </c>
      <c r="H142" s="12">
        <f t="shared" si="12"/>
        <v>0</v>
      </c>
      <c r="I142" s="10">
        <v>547620</v>
      </c>
      <c r="J142" s="11">
        <v>0.7</v>
      </c>
      <c r="K142" s="10">
        <f t="shared" si="13"/>
        <v>0</v>
      </c>
      <c r="L142" s="10">
        <f t="shared" si="14"/>
        <v>0</v>
      </c>
    </row>
    <row r="143" spans="1:12" s="3" customFormat="1" x14ac:dyDescent="0.2">
      <c r="A143" s="8" t="s">
        <v>87</v>
      </c>
      <c r="B143" s="8">
        <v>36002</v>
      </c>
      <c r="C143" s="9">
        <v>428.6</v>
      </c>
      <c r="D143" s="10">
        <v>524616.86991999997</v>
      </c>
      <c r="E143" s="10">
        <v>637019.45500000007</v>
      </c>
      <c r="F143" s="10">
        <v>523915</v>
      </c>
      <c r="G143" s="11">
        <v>0.67</v>
      </c>
      <c r="H143" s="12">
        <f t="shared" si="12"/>
        <v>0</v>
      </c>
      <c r="I143" s="10">
        <v>523384</v>
      </c>
      <c r="J143" s="11">
        <v>0.67</v>
      </c>
      <c r="K143" s="10">
        <f t="shared" si="13"/>
        <v>0</v>
      </c>
      <c r="L143" s="10">
        <f t="shared" si="14"/>
        <v>0</v>
      </c>
    </row>
    <row r="144" spans="1:12" s="3" customFormat="1" x14ac:dyDescent="0.2">
      <c r="A144" s="8" t="s">
        <v>119</v>
      </c>
      <c r="B144" s="8">
        <v>49007</v>
      </c>
      <c r="C144" s="9">
        <v>1493</v>
      </c>
      <c r="D144" s="10">
        <v>2363115.6696000001</v>
      </c>
      <c r="E144" s="10">
        <v>0</v>
      </c>
      <c r="F144" s="10">
        <v>727869</v>
      </c>
      <c r="G144" s="11">
        <v>1</v>
      </c>
      <c r="H144" s="12">
        <f t="shared" si="12"/>
        <v>453689</v>
      </c>
      <c r="I144" s="10">
        <v>745260</v>
      </c>
      <c r="J144" s="11">
        <v>1</v>
      </c>
      <c r="K144" s="10">
        <f t="shared" si="13"/>
        <v>436298</v>
      </c>
      <c r="L144" s="10">
        <f t="shared" si="14"/>
        <v>889987</v>
      </c>
    </row>
    <row r="145" spans="1:12" s="3" customFormat="1" x14ac:dyDescent="0.2">
      <c r="A145" s="8" t="s">
        <v>13</v>
      </c>
      <c r="B145" s="8">
        <v>1003</v>
      </c>
      <c r="C145" s="9">
        <v>119</v>
      </c>
      <c r="D145" s="10">
        <v>165179.21679999999</v>
      </c>
      <c r="E145" s="10">
        <v>267655.2</v>
      </c>
      <c r="F145" s="10">
        <v>189616</v>
      </c>
      <c r="G145" s="11">
        <v>0.84</v>
      </c>
      <c r="H145" s="12">
        <f t="shared" si="12"/>
        <v>0</v>
      </c>
      <c r="I145" s="10">
        <v>190878</v>
      </c>
      <c r="J145" s="11">
        <v>0.84</v>
      </c>
      <c r="K145" s="10">
        <f t="shared" si="13"/>
        <v>0</v>
      </c>
      <c r="L145" s="10">
        <f t="shared" si="14"/>
        <v>0</v>
      </c>
    </row>
    <row r="146" spans="1:12" s="3" customFormat="1" x14ac:dyDescent="0.2">
      <c r="A146" s="8" t="s">
        <v>111</v>
      </c>
      <c r="B146" s="8">
        <v>47001</v>
      </c>
      <c r="C146" s="9">
        <v>421</v>
      </c>
      <c r="D146" s="10">
        <v>508114.27120000002</v>
      </c>
      <c r="E146" s="10">
        <v>0</v>
      </c>
      <c r="F146" s="10">
        <v>118291</v>
      </c>
      <c r="G146" s="11">
        <v>1</v>
      </c>
      <c r="H146" s="12">
        <f t="shared" si="12"/>
        <v>135766</v>
      </c>
      <c r="I146" s="10">
        <v>172343</v>
      </c>
      <c r="J146" s="11">
        <v>1</v>
      </c>
      <c r="K146" s="10">
        <f t="shared" si="13"/>
        <v>81714</v>
      </c>
      <c r="L146" s="10">
        <f t="shared" si="14"/>
        <v>217480</v>
      </c>
    </row>
    <row r="147" spans="1:12" s="3" customFormat="1" x14ac:dyDescent="0.2">
      <c r="A147" s="8" t="s">
        <v>38</v>
      </c>
      <c r="B147" s="8">
        <v>12003</v>
      </c>
      <c r="C147" s="9">
        <v>324</v>
      </c>
      <c r="D147" s="10">
        <v>426325.89280000003</v>
      </c>
      <c r="E147" s="10">
        <v>282292.03000000003</v>
      </c>
      <c r="F147" s="10">
        <v>341390</v>
      </c>
      <c r="G147" s="11">
        <v>0.57999999999999996</v>
      </c>
      <c r="H147" s="12">
        <f t="shared" si="12"/>
        <v>0</v>
      </c>
      <c r="I147" s="10">
        <v>381168</v>
      </c>
      <c r="J147" s="11">
        <v>0.57999999999999996</v>
      </c>
      <c r="K147" s="10">
        <f t="shared" si="13"/>
        <v>0</v>
      </c>
      <c r="L147" s="10">
        <f t="shared" si="14"/>
        <v>0</v>
      </c>
    </row>
    <row r="148" spans="1:12" s="3" customFormat="1" x14ac:dyDescent="0.2">
      <c r="A148" s="8" t="s">
        <v>134</v>
      </c>
      <c r="B148" s="8">
        <v>54007</v>
      </c>
      <c r="C148" s="9">
        <v>237</v>
      </c>
      <c r="D148" s="10">
        <v>325159.98639999999</v>
      </c>
      <c r="E148" s="10">
        <v>486189.19999999995</v>
      </c>
      <c r="F148" s="10">
        <v>203598</v>
      </c>
      <c r="G148" s="11">
        <v>1</v>
      </c>
      <c r="H148" s="12">
        <f t="shared" si="12"/>
        <v>0</v>
      </c>
      <c r="I148" s="10">
        <v>210871</v>
      </c>
      <c r="J148" s="11">
        <v>1</v>
      </c>
      <c r="K148" s="10">
        <f t="shared" si="13"/>
        <v>0</v>
      </c>
      <c r="L148" s="10">
        <f t="shared" si="14"/>
        <v>0</v>
      </c>
    </row>
    <row r="149" spans="1:12" s="3" customFormat="1" x14ac:dyDescent="0.2">
      <c r="A149" s="8" t="s">
        <v>143</v>
      </c>
      <c r="B149" s="8">
        <v>59002</v>
      </c>
      <c r="C149" s="9">
        <v>816</v>
      </c>
      <c r="D149" s="10">
        <v>1093700.9151999999</v>
      </c>
      <c r="E149" s="10">
        <v>510541.83250000002</v>
      </c>
      <c r="F149" s="10">
        <v>613791</v>
      </c>
      <c r="G149" s="11">
        <v>0.8</v>
      </c>
      <c r="H149" s="12">
        <f t="shared" si="12"/>
        <v>0</v>
      </c>
      <c r="I149" s="10">
        <v>596932</v>
      </c>
      <c r="J149" s="11">
        <v>0.8</v>
      </c>
      <c r="K149" s="10">
        <f t="shared" si="13"/>
        <v>0</v>
      </c>
      <c r="L149" s="10">
        <f t="shared" si="14"/>
        <v>0</v>
      </c>
    </row>
    <row r="150" spans="1:12" s="3" customFormat="1" x14ac:dyDescent="0.2">
      <c r="A150" s="8" t="s">
        <v>16</v>
      </c>
      <c r="B150" s="8">
        <v>2006</v>
      </c>
      <c r="C150" s="9">
        <v>322</v>
      </c>
      <c r="D150" s="10">
        <v>629639.99840000004</v>
      </c>
      <c r="E150" s="10">
        <v>201204.565</v>
      </c>
      <c r="F150" s="10">
        <v>368033</v>
      </c>
      <c r="G150" s="11">
        <v>1</v>
      </c>
      <c r="H150" s="12">
        <f t="shared" si="12"/>
        <v>0</v>
      </c>
      <c r="I150" s="10">
        <v>363170</v>
      </c>
      <c r="J150" s="11">
        <v>1</v>
      </c>
      <c r="K150" s="10">
        <f t="shared" si="13"/>
        <v>0</v>
      </c>
      <c r="L150" s="10">
        <f t="shared" si="14"/>
        <v>0</v>
      </c>
    </row>
    <row r="151" spans="1:12" s="3" customFormat="1" x14ac:dyDescent="0.2">
      <c r="A151" s="8" t="s">
        <v>135</v>
      </c>
      <c r="B151" s="8">
        <v>55004</v>
      </c>
      <c r="C151" s="9">
        <v>256.25</v>
      </c>
      <c r="D151" s="10">
        <v>371691.09499999997</v>
      </c>
      <c r="E151" s="10">
        <v>373829.63750000001</v>
      </c>
      <c r="F151" s="10">
        <v>200880</v>
      </c>
      <c r="G151" s="11">
        <v>1</v>
      </c>
      <c r="H151" s="12">
        <f t="shared" si="12"/>
        <v>0</v>
      </c>
      <c r="I151" s="10">
        <v>197127</v>
      </c>
      <c r="J151" s="11">
        <v>1</v>
      </c>
      <c r="K151" s="10">
        <f t="shared" si="13"/>
        <v>0</v>
      </c>
      <c r="L151" s="10">
        <f t="shared" si="14"/>
        <v>0</v>
      </c>
    </row>
    <row r="152" spans="1:12" s="3" customFormat="1" x14ac:dyDescent="0.2">
      <c r="A152" s="8" t="s">
        <v>156</v>
      </c>
      <c r="B152" s="8">
        <v>63003</v>
      </c>
      <c r="C152" s="9">
        <v>3294.67</v>
      </c>
      <c r="D152" s="10">
        <v>5039785.7164239995</v>
      </c>
      <c r="E152" s="10">
        <v>231448.29499999993</v>
      </c>
      <c r="F152" s="10">
        <v>1388506</v>
      </c>
      <c r="G152" s="11">
        <v>1</v>
      </c>
      <c r="H152" s="12">
        <f t="shared" si="12"/>
        <v>1015663</v>
      </c>
      <c r="I152" s="10">
        <v>1402094</v>
      </c>
      <c r="J152" s="11">
        <v>1</v>
      </c>
      <c r="K152" s="10">
        <f t="shared" si="13"/>
        <v>1002075</v>
      </c>
      <c r="L152" s="10">
        <f t="shared" si="14"/>
        <v>2017738</v>
      </c>
    </row>
    <row r="153" spans="1:12" s="3" customFormat="1" ht="26.25" customHeight="1" x14ac:dyDescent="0.2">
      <c r="A153" s="14"/>
      <c r="B153" s="8"/>
      <c r="C153" s="9">
        <f>SUM(C5:C152)</f>
        <v>157962.78000000003</v>
      </c>
      <c r="D153" s="10">
        <f>SUM(D5:D152)</f>
        <v>258076318.51521587</v>
      </c>
      <c r="E153" s="10">
        <f t="shared" ref="E153:F153" si="15">SUM(E5:E152)</f>
        <v>54393228.62250001</v>
      </c>
      <c r="F153" s="10">
        <f t="shared" si="15"/>
        <v>91806494</v>
      </c>
      <c r="G153" s="11"/>
      <c r="H153" s="12">
        <f>SUM(H5:H152)</f>
        <v>44954047</v>
      </c>
      <c r="I153" s="10">
        <f>SUM(I5:I152)</f>
        <v>92390119</v>
      </c>
      <c r="J153" s="11"/>
      <c r="K153" s="10">
        <f>SUM(K5:K152)</f>
        <v>44385221</v>
      </c>
      <c r="L153" s="10">
        <f>SUM(L5:L152)</f>
        <v>89339268</v>
      </c>
    </row>
    <row r="154" spans="1:12" x14ac:dyDescent="0.2">
      <c r="L154" s="18"/>
    </row>
  </sheetData>
  <sortState xmlns:xlrd2="http://schemas.microsoft.com/office/spreadsheetml/2017/richdata2" ref="A5:L152">
    <sortCondition ref="A5:A152"/>
  </sortState>
  <pageMargins left="0.2" right="0.2" top="0.39" bottom="0.28999999999999998" header="0.17" footer="0.17"/>
  <pageSetup scale="95" fitToHeight="0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FY25 SE Aid Est</vt:lpstr>
      <vt:lpstr>'FY25 SE Aid Est'!Print_Area</vt:lpstr>
      <vt:lpstr>'FY25 SE Aid Est'!Print_Titles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2024-11-19T06:17:24Z</cp:lastPrinted>
  <dcterms:created xsi:type="dcterms:W3CDTF">2024-11-19T06:09:17Z</dcterms:created>
  <dcterms:modified xsi:type="dcterms:W3CDTF">2024-11-19T14:13:28Z</dcterms:modified>
</cp:coreProperties>
</file>